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Sheet1" sheetId="1" r:id="rId1"/>
  </sheets>
  <definedNames>
    <definedName name="_xlfn.SINGLE" hidden="1">#NAME?</definedName>
    <definedName name="AmountUnits">'Sheet1'!$T$39+'Sheet1'!$T$38:$U$1037</definedName>
    <definedName name="Hotel">'Sheet1'!$T$10:$T$17</definedName>
    <definedName name="Hotelexp">'Sheet1'!$T$22:$T$36</definedName>
    <definedName name="Industrial">'Sheet1'!$R$10:$R$14</definedName>
    <definedName name="Industrialexp">'Sheet1'!$R$22:$R$30</definedName>
    <definedName name="Multi_Family">'Sheet1'!$S$10:$S$16</definedName>
    <definedName name="Multi_Familyexp">'Sheet1'!$S$22:$S$33</definedName>
    <definedName name="Office" localSheetId="0">'Sheet1'!$P$10:$P$14</definedName>
    <definedName name="Officeexp">'Sheet1'!$P$22:$P$33</definedName>
    <definedName name="Other">'Sheet1'!$V$10:$V$14</definedName>
    <definedName name="Otherexp">'Sheet1'!$V$22:$V$30</definedName>
    <definedName name="_xlnm.Print_Area" localSheetId="0">'Sheet1'!$B$2:$L$61</definedName>
    <definedName name="Property_Type">'Sheet1'!$O$5:$V$5</definedName>
    <definedName name="PropertyType">'Sheet1'!$P$5:$V$5</definedName>
    <definedName name="Retail">'Sheet1'!$Q$10:$Q$15</definedName>
    <definedName name="Retailexp">'Sheet1'!$Q$22:$Q$29</definedName>
    <definedName name="Select_Income_Type">'Sheet1'!$Q$38:$Q$41</definedName>
    <definedName name="Special_Purpose">'Sheet1'!$U$10:$U$14</definedName>
    <definedName name="Special_Purposeexp">'Sheet1'!$U$22:$U$30</definedName>
    <definedName name="Years">'Sheet1'!$P$38:$P$46</definedName>
    <definedName name="Z_7DC2115A_2FD9_4A40_A77C_3D67A95EA6DA_.wvu.PrintArea" localSheetId="0" hidden="1">'Sheet1'!$B$2:$L$60</definedName>
  </definedNames>
  <calcPr fullCalcOnLoad="1"/>
</workbook>
</file>

<file path=xl/comments1.xml><?xml version="1.0" encoding="utf-8"?>
<comments xmlns="http://schemas.openxmlformats.org/spreadsheetml/2006/main">
  <authors>
    <author>Tommy</author>
    <author>thart</author>
  </authors>
  <commentList>
    <comment ref="D15" authorId="0">
      <text>
        <r>
          <rPr>
            <b/>
            <sz val="9"/>
            <rFont val="Tahoma"/>
            <family val="2"/>
          </rPr>
          <t>*</t>
        </r>
        <r>
          <rPr>
            <sz val="9"/>
            <rFont val="Tahoma"/>
            <family val="2"/>
          </rPr>
          <t xml:space="preserve">Enter if Selected </t>
        </r>
        <r>
          <rPr>
            <b/>
            <sz val="9"/>
            <rFont val="Tahoma"/>
            <family val="2"/>
          </rPr>
          <t>Market Income*</t>
        </r>
        <r>
          <rPr>
            <sz val="9"/>
            <rFont val="Tahoma"/>
            <family val="2"/>
          </rPr>
          <t xml:space="preserve">
Enter Average Rental Rate to Determine Potential Gross Income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 xml:space="preserve">If entering </t>
        </r>
        <r>
          <rPr>
            <b/>
            <sz val="9"/>
            <rFont val="Tahoma"/>
            <family val="2"/>
          </rPr>
          <t>ACTUAL INCOME</t>
        </r>
        <r>
          <rPr>
            <sz val="9"/>
            <rFont val="Tahoma"/>
            <family val="2"/>
          </rPr>
          <t xml:space="preserve"> enter here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 xml:space="preserve">If entering </t>
        </r>
        <r>
          <rPr>
            <b/>
            <sz val="9"/>
            <rFont val="Tahoma"/>
            <family val="2"/>
          </rPr>
          <t>ACTUAL INCOME</t>
        </r>
        <r>
          <rPr>
            <sz val="9"/>
            <rFont val="Tahoma"/>
            <family val="2"/>
          </rPr>
          <t xml:space="preserve"> enter here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 xml:space="preserve">If entering </t>
        </r>
        <r>
          <rPr>
            <b/>
            <sz val="9"/>
            <rFont val="Tahoma"/>
            <family val="2"/>
          </rPr>
          <t>ACTUAL INCOME</t>
        </r>
        <r>
          <rPr>
            <sz val="9"/>
            <rFont val="Tahoma"/>
            <family val="2"/>
          </rPr>
          <t xml:space="preserve"> enter here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rFont val="Tahoma"/>
            <family val="2"/>
          </rPr>
          <t>Enter Vacancy Rate if using Potential Gross Income.</t>
        </r>
      </text>
    </comment>
    <comment ref="J54" authorId="1">
      <text>
        <r>
          <rPr>
            <sz val="9"/>
            <rFont val="Tahoma"/>
            <family val="2"/>
          </rPr>
          <t xml:space="preserve">Enter appropiate Capitalization Rate for the your specific property type.
</t>
        </r>
      </text>
    </comment>
    <comment ref="J56" authorId="1">
      <text>
        <r>
          <rPr>
            <sz val="9"/>
            <rFont val="Tahoma"/>
            <family val="2"/>
          </rPr>
          <t xml:space="preserve">Enter the tax rate for your property at its specific location. To determine your tax rate click on the hyperlink to the left.
</t>
        </r>
      </text>
    </comment>
    <comment ref="I8" authorId="1">
      <text>
        <r>
          <rPr>
            <b/>
            <sz val="9"/>
            <rFont val="Tahoma"/>
            <family val="2"/>
          </rPr>
          <t>Enter only a number. (i.e 5,000)  Not (i.e 5000 SF, 5,000 Sq Ft)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<sst xmlns="http://schemas.openxmlformats.org/spreadsheetml/2006/main" count="198" uniqueCount="86">
  <si>
    <t>Insurance</t>
  </si>
  <si>
    <t>Utilities</t>
  </si>
  <si>
    <t>Repairs/Maintenance</t>
  </si>
  <si>
    <t>Cleaning/Janitorial</t>
  </si>
  <si>
    <t>Grounds</t>
  </si>
  <si>
    <t>Security</t>
  </si>
  <si>
    <t>General/Administrative</t>
  </si>
  <si>
    <t>Management</t>
  </si>
  <si>
    <t>Office</t>
  </si>
  <si>
    <t>Expense Reimbursements</t>
  </si>
  <si>
    <t>Net Parking Income</t>
  </si>
  <si>
    <t>Other Income</t>
  </si>
  <si>
    <t>Percentage Rent</t>
  </si>
  <si>
    <t>Retail</t>
  </si>
  <si>
    <t>Common Area Maintenance</t>
  </si>
  <si>
    <t>Industrial</t>
  </si>
  <si>
    <t>Painting &amp; Decorating</t>
  </si>
  <si>
    <t>Payroll/Benefits</t>
  </si>
  <si>
    <t>Advertising &amp; Marketing</t>
  </si>
  <si>
    <t>Replacement Reserves</t>
  </si>
  <si>
    <t>Rooms</t>
  </si>
  <si>
    <t>Food &amp; Beverage</t>
  </si>
  <si>
    <t>Other Food &amp; Beverage</t>
  </si>
  <si>
    <t>Telecommunications</t>
  </si>
  <si>
    <t>Other Operated Departments</t>
  </si>
  <si>
    <t>Rentals &amp; Other Income</t>
  </si>
  <si>
    <t>Cancellation Fee</t>
  </si>
  <si>
    <t>Hotel</t>
  </si>
  <si>
    <t>Other Operated Depts &amp; Rentals</t>
  </si>
  <si>
    <t>Administrative &amp; General</t>
  </si>
  <si>
    <t>Marketing</t>
  </si>
  <si>
    <t>Utility Costs</t>
  </si>
  <si>
    <t>Property Operations &amp; Maintenance</t>
  </si>
  <si>
    <t>Franchise Fees (Royalty)</t>
  </si>
  <si>
    <t>Management Fees</t>
  </si>
  <si>
    <t>Reserve For Capital Replacement</t>
  </si>
  <si>
    <t>Owner Name</t>
  </si>
  <si>
    <t>Business Name</t>
  </si>
  <si>
    <t>Date of Report</t>
  </si>
  <si>
    <t>Contact Name</t>
  </si>
  <si>
    <t>Contact Phone No.</t>
  </si>
  <si>
    <t>Number of Bldgs</t>
  </si>
  <si>
    <t>Total No. of Units</t>
  </si>
  <si>
    <t>Potential Gross Income</t>
  </si>
  <si>
    <t>Potential Room Revenue</t>
  </si>
  <si>
    <t>If "Other"  Describe</t>
  </si>
  <si>
    <t>Other</t>
  </si>
  <si>
    <t>Years</t>
  </si>
  <si>
    <t>Vacancy &amp; Collection Loss</t>
  </si>
  <si>
    <t>$/Unit</t>
  </si>
  <si>
    <t>$/SF</t>
  </si>
  <si>
    <t>Effective Gross Income</t>
  </si>
  <si>
    <t>Other Income (click below if any)</t>
  </si>
  <si>
    <t>Operating Expenses (click below if any)</t>
  </si>
  <si>
    <t>Click to Select</t>
  </si>
  <si>
    <t>Enter here if not in selection</t>
  </si>
  <si>
    <t>Click to Select Year</t>
  </si>
  <si>
    <t>Actual Income</t>
  </si>
  <si>
    <t>Select Income Type</t>
  </si>
  <si>
    <t>Market Income</t>
  </si>
  <si>
    <t>Average Market Rental Rate</t>
  </si>
  <si>
    <t>Multi_Family</t>
  </si>
  <si>
    <t>Special_Purpose</t>
  </si>
  <si>
    <t>Laundry Income</t>
  </si>
  <si>
    <t>Pet Income</t>
  </si>
  <si>
    <t>Total Operating Expenses</t>
  </si>
  <si>
    <t>Net Operating Income</t>
  </si>
  <si>
    <t>Amount</t>
  </si>
  <si>
    <t>Average Net Operating Income</t>
  </si>
  <si>
    <t>Capitalization Rate</t>
  </si>
  <si>
    <t>Owner's Declaration of Fair Market Value</t>
  </si>
  <si>
    <t>Average NOI / Cap Rate = Market Value</t>
  </si>
  <si>
    <t>Parcel Address</t>
  </si>
  <si>
    <t>** You MUST Select an Income Type to Start **</t>
  </si>
  <si>
    <t>Total Leasable SF (Required)</t>
  </si>
  <si>
    <t xml:space="preserve">Total Leasable SF </t>
  </si>
  <si>
    <t>Total No. of Units (Required)</t>
  </si>
  <si>
    <t xml:space="preserve">Total No. of Units </t>
  </si>
  <si>
    <t>Parcel ID (s) (Required)</t>
  </si>
  <si>
    <t>Property Type (Required)</t>
  </si>
  <si>
    <t>Current Total Tax Assessment</t>
  </si>
  <si>
    <t xml:space="preserve">Urban Service </t>
  </si>
  <si>
    <t>County</t>
  </si>
  <si>
    <t>DO NOT INCLUDE DEBT SERVICE, DEPRECIATION, INTEREST, OR CAPITAL IMPROVEMENTS AS EXPENSE ITEMS</t>
  </si>
  <si>
    <r>
      <t xml:space="preserve">If you are using income/expense information, this form </t>
    </r>
    <r>
      <rPr>
        <b/>
        <u val="single"/>
        <sz val="11"/>
        <color indexed="10"/>
        <rFont val="Times New Roman"/>
        <family val="1"/>
      </rPr>
      <t>MUST</t>
    </r>
    <r>
      <rPr>
        <b/>
        <sz val="11"/>
        <color indexed="10"/>
        <rFont val="Times New Roman"/>
        <family val="1"/>
      </rPr>
      <t xml:space="preserve"> be completed.  IRS tax returns or management operating statements </t>
    </r>
    <r>
      <rPr>
        <b/>
        <u val="single"/>
        <sz val="11"/>
        <color indexed="10"/>
        <rFont val="Times New Roman"/>
        <family val="1"/>
      </rPr>
      <t>MUST ALSO</t>
    </r>
    <r>
      <rPr>
        <b/>
        <sz val="11"/>
        <color indexed="10"/>
        <rFont val="Times New Roman"/>
        <family val="1"/>
      </rPr>
      <t xml:space="preserve"> be provided to support the income/expense report. </t>
    </r>
  </si>
  <si>
    <t>Effective Tax Rate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</si>
</sst>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  <numFmt numFmtId="167" formatCode="mm/dd/yy;@"/>
    <numFmt numFmtId="168" formatCode="[$-409]mmm\-yy;@"/>
    <numFmt numFmtId="169" formatCode="m/yy"/>
    <numFmt numFmtId="170" formatCode="mm/yy"/>
    <numFmt numFmtId="171" formatCode="&quot;$&quot;#,##0\ ;\(&quot;$&quot;#,##0\)"/>
    <numFmt numFmtId="172" formatCode="0.00000%"/>
    <numFmt numFmtId="173" formatCode="#,##0\ &quot;SF&quot;"/>
    <numFmt numFmtId="174" formatCode="[$-409]mmmm\ d\,\ yyyy;@"/>
    <numFmt numFmtId="175" formatCode="#,##0.0000"/>
    <numFmt numFmtId="176" formatCode="#,##0.000"/>
    <numFmt numFmtId="177" formatCode="#,##0.0"/>
    <numFmt numFmtId="178" formatCode="#0.0\ &quot;/1,000&quot;"/>
    <numFmt numFmtId="179" formatCode="0.000000%"/>
    <numFmt numFmtId="180" formatCode="0.000000"/>
    <numFmt numFmtId="181" formatCode="00000"/>
    <numFmt numFmtId="182" formatCode="m/d/yy;@"/>
    <numFmt numFmtId="183" formatCode="m/d/yyyy;@"/>
    <numFmt numFmtId="184" formatCode="#;;"/>
    <numFmt numFmtId="185" formatCode="0.00%;;\–"/>
    <numFmt numFmtId="186" formatCode="0.0%;;\–"/>
    <numFmt numFmtId="187" formatCode="000\-00\-0000"/>
    <numFmt numFmtId="188" formatCode="[&lt;=9999999]###\-####;\(###\)\ ###\-####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color indexed="13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24"/>
      <name val="Arial"/>
      <family val="2"/>
    </font>
    <font>
      <vertAlign val="superscript"/>
      <sz val="8"/>
      <name val="Arial"/>
      <family val="2"/>
    </font>
    <font>
      <i/>
      <sz val="9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0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Times New Roman"/>
      <family val="1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ck"/>
    </border>
    <border>
      <left/>
      <right/>
      <top style="medium"/>
      <bottom/>
    </border>
    <border>
      <left/>
      <right/>
      <top style="thick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ck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/>
      <top style="medium"/>
      <bottom style="medium"/>
    </border>
    <border>
      <left style="thick"/>
      <right/>
      <top/>
      <bottom/>
    </border>
    <border>
      <left style="medium"/>
      <right style="thin"/>
      <top style="medium"/>
      <bottom style="thin"/>
    </border>
    <border>
      <left style="thick"/>
      <right/>
      <top style="medium"/>
      <bottom/>
    </border>
    <border>
      <left/>
      <right style="thick"/>
      <top/>
      <bottom style="thick"/>
    </border>
    <border>
      <left style="medium"/>
      <right/>
      <top/>
      <bottom style="thick"/>
    </border>
    <border>
      <left style="thin"/>
      <right style="medium"/>
      <top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 style="thin"/>
      <right style="thick"/>
      <top/>
      <bottom/>
    </border>
    <border>
      <left style="thin"/>
      <right style="medium"/>
      <top style="medium"/>
      <bottom style="medium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/>
      <right style="thick"/>
      <top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>
      <alignment horizontal="left" vertical="top" wrapText="1"/>
      <protection locked="0"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4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56" fillId="20" borderId="0" applyNumberFormat="0" applyBorder="0" applyAlignment="0" applyProtection="0"/>
    <xf numFmtId="0" fontId="23" fillId="21" borderId="0" applyNumberFormat="0" applyBorder="0" applyAlignment="0" applyProtection="0"/>
    <xf numFmtId="0" fontId="56" fillId="22" borderId="0" applyNumberFormat="0" applyBorder="0" applyAlignment="0" applyProtection="0"/>
    <xf numFmtId="0" fontId="23" fillId="23" borderId="0" applyNumberFormat="0" applyBorder="0" applyAlignment="0" applyProtection="0"/>
    <xf numFmtId="0" fontId="56" fillId="24" borderId="0" applyNumberFormat="0" applyBorder="0" applyAlignment="0" applyProtection="0"/>
    <xf numFmtId="0" fontId="23" fillId="6" borderId="0" applyNumberFormat="0" applyBorder="0" applyAlignment="0" applyProtection="0"/>
    <xf numFmtId="0" fontId="56" fillId="25" borderId="0" applyNumberFormat="0" applyBorder="0" applyAlignment="0" applyProtection="0"/>
    <xf numFmtId="0" fontId="23" fillId="13" borderId="0" applyNumberFormat="0" applyBorder="0" applyAlignment="0" applyProtection="0"/>
    <xf numFmtId="0" fontId="56" fillId="26" borderId="0" applyNumberFormat="0" applyBorder="0" applyAlignment="0" applyProtection="0"/>
    <xf numFmtId="0" fontId="23" fillId="21" borderId="0" applyNumberFormat="0" applyBorder="0" applyAlignment="0" applyProtection="0"/>
    <xf numFmtId="0" fontId="56" fillId="27" borderId="0" applyNumberFormat="0" applyBorder="0" applyAlignment="0" applyProtection="0"/>
    <xf numFmtId="0" fontId="23" fillId="28" borderId="0" applyNumberFormat="0" applyBorder="0" applyAlignment="0" applyProtection="0"/>
    <xf numFmtId="0" fontId="56" fillId="29" borderId="0" applyNumberFormat="0" applyBorder="0" applyAlignment="0" applyProtection="0"/>
    <xf numFmtId="0" fontId="23" fillId="21" borderId="0" applyNumberFormat="0" applyBorder="0" applyAlignment="0" applyProtection="0"/>
    <xf numFmtId="0" fontId="56" fillId="30" borderId="0" applyNumberFormat="0" applyBorder="0" applyAlignment="0" applyProtection="0"/>
    <xf numFmtId="0" fontId="23" fillId="31" borderId="0" applyNumberFormat="0" applyBorder="0" applyAlignment="0" applyProtection="0"/>
    <xf numFmtId="0" fontId="56" fillId="32" borderId="0" applyNumberFormat="0" applyBorder="0" applyAlignment="0" applyProtection="0"/>
    <xf numFmtId="0" fontId="23" fillId="33" borderId="0" applyNumberFormat="0" applyBorder="0" applyAlignment="0" applyProtection="0"/>
    <xf numFmtId="0" fontId="56" fillId="34" borderId="0" applyNumberFormat="0" applyBorder="0" applyAlignment="0" applyProtection="0"/>
    <xf numFmtId="0" fontId="23" fillId="35" borderId="0" applyNumberFormat="0" applyBorder="0" applyAlignment="0" applyProtection="0"/>
    <xf numFmtId="0" fontId="56" fillId="36" borderId="0" applyNumberFormat="0" applyBorder="0" applyAlignment="0" applyProtection="0"/>
    <xf numFmtId="0" fontId="23" fillId="21" borderId="0" applyNumberFormat="0" applyBorder="0" applyAlignment="0" applyProtection="0"/>
    <xf numFmtId="0" fontId="56" fillId="37" borderId="0" applyNumberFormat="0" applyBorder="0" applyAlignment="0" applyProtection="0"/>
    <xf numFmtId="0" fontId="23" fillId="38" borderId="0" applyNumberFormat="0" applyBorder="0" applyAlignment="0" applyProtection="0"/>
    <xf numFmtId="0" fontId="6" fillId="0" borderId="1">
      <alignment horizontal="right" vertical="top"/>
      <protection/>
    </xf>
    <xf numFmtId="0" fontId="57" fillId="39" borderId="0" applyNumberFormat="0" applyBorder="0" applyAlignment="0" applyProtection="0"/>
    <xf numFmtId="0" fontId="24" fillId="40" borderId="0" applyNumberFormat="0" applyBorder="0" applyAlignment="0" applyProtection="0"/>
    <xf numFmtId="0" fontId="2" fillId="0" borderId="2">
      <alignment/>
      <protection/>
    </xf>
    <xf numFmtId="0" fontId="58" fillId="41" borderId="3" applyNumberFormat="0" applyAlignment="0" applyProtection="0"/>
    <xf numFmtId="0" fontId="25" fillId="4" borderId="4" applyNumberFormat="0" applyAlignment="0" applyProtection="0"/>
    <xf numFmtId="0" fontId="59" fillId="42" borderId="5" applyNumberFormat="0" applyAlignment="0" applyProtection="0"/>
    <xf numFmtId="0" fontId="26" fillId="43" borderId="6" applyNumberFormat="0" applyAlignment="0" applyProtection="0"/>
    <xf numFmtId="0" fontId="11" fillId="13" borderId="0">
      <alignment horizontal="center"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3" fillId="0" borderId="0" applyFont="0" applyFill="0" applyBorder="0" applyAlignment="0" applyProtection="0"/>
    <xf numFmtId="169" fontId="10" fillId="0" borderId="0" applyNumberFormat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>
      <alignment horizontal="left" vertical="top" wrapText="1"/>
      <protection/>
    </xf>
    <xf numFmtId="0" fontId="6" fillId="0" borderId="0">
      <alignment horizontal="left" vertical="top" wrapText="1"/>
      <protection/>
    </xf>
    <xf numFmtId="0" fontId="14" fillId="0" borderId="0">
      <alignment horizontal="left" vertical="top" wrapText="1"/>
      <protection/>
    </xf>
    <xf numFmtId="0" fontId="62" fillId="44" borderId="0" applyNumberFormat="0" applyBorder="0" applyAlignment="0" applyProtection="0"/>
    <xf numFmtId="0" fontId="28" fillId="45" borderId="0" applyNumberFormat="0" applyBorder="0" applyAlignment="0" applyProtection="0"/>
    <xf numFmtId="0" fontId="7" fillId="46" borderId="2" applyAlignment="0">
      <protection/>
    </xf>
    <xf numFmtId="0" fontId="63" fillId="0" borderId="7" applyNumberFormat="0" applyFill="0" applyAlignment="0" applyProtection="0"/>
    <xf numFmtId="0" fontId="29" fillId="0" borderId="8" applyNumberFormat="0" applyFill="0" applyAlignment="0" applyProtection="0"/>
    <xf numFmtId="0" fontId="64" fillId="0" borderId="9" applyNumberFormat="0" applyFill="0" applyAlignment="0" applyProtection="0"/>
    <xf numFmtId="0" fontId="30" fillId="0" borderId="10" applyNumberFormat="0" applyFill="0" applyAlignment="0" applyProtection="0"/>
    <xf numFmtId="0" fontId="65" fillId="0" borderId="11" applyNumberFormat="0" applyFill="0" applyAlignment="0" applyProtection="0"/>
    <xf numFmtId="0" fontId="31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13">
      <alignment horizontal="left" wrapText="1"/>
      <protection/>
    </xf>
    <xf numFmtId="0" fontId="66" fillId="0" borderId="0" applyNumberFormat="0" applyFill="0" applyBorder="0" applyAlignment="0" applyProtection="0"/>
    <xf numFmtId="0" fontId="67" fillId="47" borderId="3" applyNumberFormat="0" applyAlignment="0" applyProtection="0"/>
    <xf numFmtId="0" fontId="32" fillId="28" borderId="4" applyNumberFormat="0" applyAlignment="0" applyProtection="0"/>
    <xf numFmtId="0" fontId="68" fillId="0" borderId="14" applyNumberFormat="0" applyFill="0" applyAlignment="0" applyProtection="0"/>
    <xf numFmtId="0" fontId="33" fillId="0" borderId="15" applyNumberFormat="0" applyFill="0" applyAlignment="0" applyProtection="0"/>
    <xf numFmtId="2" fontId="3" fillId="0" borderId="0">
      <alignment vertical="top"/>
      <protection locked="0"/>
    </xf>
    <xf numFmtId="0" fontId="2" fillId="48" borderId="0">
      <alignment vertical="top"/>
      <protection locked="0"/>
    </xf>
    <xf numFmtId="0" fontId="2" fillId="0" borderId="16">
      <alignment vertical="top"/>
      <protection locked="0"/>
    </xf>
    <xf numFmtId="166" fontId="2" fillId="0" borderId="17">
      <alignment horizontal="left" vertical="top" wrapText="1"/>
      <protection/>
    </xf>
    <xf numFmtId="0" fontId="11" fillId="13" borderId="17">
      <alignment vertical="top"/>
      <protection/>
    </xf>
    <xf numFmtId="0" fontId="2" fillId="49" borderId="17">
      <alignment horizontal="left" vertical="top" wrapText="1"/>
      <protection locked="0"/>
    </xf>
    <xf numFmtId="165" fontId="2" fillId="0" borderId="0">
      <alignment vertical="top"/>
      <protection locked="0"/>
    </xf>
    <xf numFmtId="166" fontId="2" fillId="0" borderId="0">
      <alignment horizontal="right" vertical="top"/>
      <protection/>
    </xf>
    <xf numFmtId="166" fontId="2" fillId="2" borderId="0">
      <alignment horizontal="right" vertical="top"/>
      <protection locked="0"/>
    </xf>
    <xf numFmtId="166" fontId="2" fillId="2" borderId="0">
      <alignment horizontal="center" vertical="top"/>
      <protection locked="0"/>
    </xf>
    <xf numFmtId="166" fontId="2" fillId="2" borderId="0">
      <alignment horizontal="left" vertical="top"/>
      <protection locked="0"/>
    </xf>
    <xf numFmtId="166" fontId="11" fillId="0" borderId="0">
      <alignment horizontal="right" vertical="top"/>
      <protection/>
    </xf>
    <xf numFmtId="166" fontId="2" fillId="0" borderId="0">
      <alignment horizontal="center" vertical="top"/>
      <protection/>
    </xf>
    <xf numFmtId="166" fontId="9" fillId="0" borderId="0">
      <alignment horizontal="center" vertical="top"/>
      <protection/>
    </xf>
    <xf numFmtId="166" fontId="2" fillId="0" borderId="0">
      <alignment horizontal="left" vertical="top"/>
      <protection/>
    </xf>
    <xf numFmtId="166" fontId="9" fillId="0" borderId="0">
      <alignment horizontal="left" vertical="top"/>
      <protection/>
    </xf>
    <xf numFmtId="166" fontId="9" fillId="0" borderId="0">
      <alignment horizontal="right" vertical="top"/>
      <protection/>
    </xf>
    <xf numFmtId="166" fontId="2" fillId="0" borderId="1">
      <alignment horizontal="right" vertical="top"/>
      <protection/>
    </xf>
    <xf numFmtId="166" fontId="2" fillId="0" borderId="1">
      <alignment horizontal="center" vertical="top"/>
      <protection/>
    </xf>
    <xf numFmtId="165" fontId="2" fillId="0" borderId="0">
      <alignment horizontal="right" vertical="top"/>
      <protection/>
    </xf>
    <xf numFmtId="165" fontId="2" fillId="2" borderId="0">
      <alignment horizontal="right" vertical="top"/>
      <protection locked="0"/>
    </xf>
    <xf numFmtId="165" fontId="9" fillId="2" borderId="0">
      <alignment horizontal="right" vertical="top"/>
      <protection locked="0"/>
    </xf>
    <xf numFmtId="165" fontId="2" fillId="2" borderId="0">
      <alignment horizontal="center" vertical="top"/>
      <protection locked="0"/>
    </xf>
    <xf numFmtId="165" fontId="2" fillId="2" borderId="0">
      <alignment horizontal="left" vertical="top"/>
      <protection locked="0"/>
    </xf>
    <xf numFmtId="165" fontId="11" fillId="0" borderId="0">
      <alignment horizontal="right" vertical="top"/>
      <protection/>
    </xf>
    <xf numFmtId="165" fontId="2" fillId="0" borderId="0">
      <alignment horizontal="center" vertical="top"/>
      <protection/>
    </xf>
    <xf numFmtId="165" fontId="2" fillId="0" borderId="1">
      <alignment horizontal="center" vertical="top"/>
      <protection/>
    </xf>
    <xf numFmtId="165" fontId="9" fillId="0" borderId="0">
      <alignment horizontal="right" vertical="top"/>
      <protection/>
    </xf>
    <xf numFmtId="165" fontId="2" fillId="0" borderId="1">
      <alignment horizontal="right" vertical="top"/>
      <protection/>
    </xf>
    <xf numFmtId="183" fontId="2" fillId="2" borderId="0">
      <alignment vertical="top"/>
      <protection locked="0"/>
    </xf>
    <xf numFmtId="167" fontId="9" fillId="2" borderId="0">
      <alignment horizontal="right" vertical="top"/>
      <protection locked="0"/>
    </xf>
    <xf numFmtId="183" fontId="2" fillId="2" borderId="0">
      <alignment horizontal="left" vertical="top"/>
      <protection locked="0"/>
    </xf>
    <xf numFmtId="182" fontId="2" fillId="2" borderId="0">
      <alignment horizontal="left" vertical="top"/>
      <protection locked="0"/>
    </xf>
    <xf numFmtId="174" fontId="2" fillId="2" borderId="0">
      <alignment horizontal="left" vertical="top"/>
      <protection locked="0"/>
    </xf>
    <xf numFmtId="167" fontId="2" fillId="0" borderId="0">
      <alignment horizontal="center" vertical="top"/>
      <protection/>
    </xf>
    <xf numFmtId="168" fontId="2" fillId="0" borderId="1">
      <alignment horizontal="center" vertical="top"/>
      <protection hidden="1"/>
    </xf>
    <xf numFmtId="183" fontId="2" fillId="0" borderId="0">
      <alignment horizontal="left" vertical="top"/>
      <protection/>
    </xf>
    <xf numFmtId="182" fontId="2" fillId="45" borderId="0">
      <alignment horizontal="left" vertical="top"/>
      <protection locked="0"/>
    </xf>
    <xf numFmtId="174" fontId="2" fillId="0" borderId="0">
      <alignment horizontal="center" vertical="top"/>
      <protection/>
    </xf>
    <xf numFmtId="174" fontId="2" fillId="2" borderId="0">
      <alignment horizontal="center" vertical="top"/>
      <protection/>
    </xf>
    <xf numFmtId="174" fontId="2" fillId="0" borderId="0">
      <alignment horizontal="left" vertical="top"/>
      <protection/>
    </xf>
    <xf numFmtId="174" fontId="9" fillId="0" borderId="0">
      <alignment horizontal="left" vertical="top"/>
      <protection/>
    </xf>
    <xf numFmtId="168" fontId="2" fillId="0" borderId="1">
      <alignment horizontal="center" vertical="top"/>
      <protection hidden="1"/>
    </xf>
    <xf numFmtId="170" fontId="2" fillId="2" borderId="0">
      <alignment horizontal="center" vertical="top"/>
      <protection locked="0"/>
    </xf>
    <xf numFmtId="170" fontId="2" fillId="0" borderId="0">
      <alignment horizontal="center" vertical="top"/>
      <protection/>
    </xf>
    <xf numFmtId="170" fontId="2" fillId="0" borderId="1">
      <alignment horizontal="center" vertical="top"/>
      <protection/>
    </xf>
    <xf numFmtId="183" fontId="2" fillId="0" borderId="0">
      <alignment vertical="top"/>
      <protection/>
    </xf>
    <xf numFmtId="167" fontId="2" fillId="0" borderId="16">
      <alignment vertical="top"/>
      <protection/>
    </xf>
    <xf numFmtId="0" fontId="2" fillId="6" borderId="0">
      <alignment vertical="top"/>
      <protection locked="0"/>
    </xf>
    <xf numFmtId="0" fontId="2" fillId="6" borderId="0">
      <alignment horizontal="center" vertical="top"/>
      <protection locked="0"/>
    </xf>
    <xf numFmtId="0" fontId="2" fillId="6" borderId="0">
      <alignment horizontal="center"/>
      <protection locked="0"/>
    </xf>
    <xf numFmtId="0" fontId="2" fillId="6" borderId="1">
      <alignment horizontal="center" vertical="top"/>
      <protection locked="0"/>
    </xf>
    <xf numFmtId="0" fontId="2" fillId="6" borderId="0">
      <alignment horizontal="center" vertical="top" wrapText="1"/>
      <protection locked="0"/>
    </xf>
    <xf numFmtId="14" fontId="2" fillId="6" borderId="1">
      <alignment horizontal="center"/>
      <protection locked="0"/>
    </xf>
    <xf numFmtId="0" fontId="2" fillId="6" borderId="16">
      <alignment horizontal="center" wrapText="1"/>
      <protection locked="0"/>
    </xf>
    <xf numFmtId="0" fontId="2" fillId="6" borderId="17">
      <alignment vertical="top"/>
      <protection locked="0"/>
    </xf>
    <xf numFmtId="0" fontId="2" fillId="6" borderId="17">
      <alignment horizontal="center" vertical="top"/>
      <protection locked="0"/>
    </xf>
    <xf numFmtId="0" fontId="2" fillId="6" borderId="17">
      <alignment horizontal="left" vertical="top"/>
      <protection locked="0"/>
    </xf>
    <xf numFmtId="184" fontId="2" fillId="6" borderId="17">
      <alignment horizontal="center" vertical="top"/>
      <protection locked="0"/>
    </xf>
    <xf numFmtId="0" fontId="2" fillId="6" borderId="17">
      <alignment horizontal="right" vertical="top"/>
      <protection locked="0"/>
    </xf>
    <xf numFmtId="0" fontId="5" fillId="6" borderId="18">
      <alignment horizontal="center" vertical="top"/>
      <protection locked="0"/>
    </xf>
    <xf numFmtId="0" fontId="2" fillId="6" borderId="0">
      <alignment horizontal="left" vertical="top" indent="1"/>
      <protection locked="0"/>
    </xf>
    <xf numFmtId="0" fontId="2" fillId="6" borderId="0">
      <alignment horizontal="right" vertical="top"/>
      <protection locked="0"/>
    </xf>
    <xf numFmtId="0" fontId="2" fillId="6" borderId="0">
      <alignment horizontal="right" vertical="top" wrapText="1"/>
      <protection locked="0"/>
    </xf>
    <xf numFmtId="0" fontId="2" fillId="6" borderId="0">
      <alignment vertical="top" wrapText="1"/>
      <protection locked="0"/>
    </xf>
    <xf numFmtId="0" fontId="21" fillId="0" borderId="0" applyProtection="0">
      <alignment horizontal="right" vertical="top"/>
    </xf>
    <xf numFmtId="0" fontId="8" fillId="2" borderId="0">
      <alignment horizontal="left" vertical="top" wrapText="1"/>
      <protection locked="0"/>
    </xf>
    <xf numFmtId="0" fontId="8" fillId="0" borderId="0">
      <alignment horizontal="left" vertical="top" wrapText="1"/>
      <protection/>
    </xf>
    <xf numFmtId="0" fontId="3" fillId="4" borderId="19">
      <alignment horizontal="right"/>
      <protection/>
    </xf>
    <xf numFmtId="0" fontId="2" fillId="13" borderId="0">
      <alignment vertical="top"/>
      <protection/>
    </xf>
    <xf numFmtId="0" fontId="11" fillId="13" borderId="0">
      <alignment vertical="top"/>
      <protection/>
    </xf>
    <xf numFmtId="0" fontId="2" fillId="0" borderId="20">
      <alignment horizontal="right"/>
      <protection/>
    </xf>
    <xf numFmtId="0" fontId="2" fillId="2" borderId="20">
      <alignment horizontal="right"/>
      <protection locked="0"/>
    </xf>
    <xf numFmtId="0" fontId="2" fillId="0" borderId="21">
      <alignment vertical="top"/>
      <protection/>
    </xf>
    <xf numFmtId="0" fontId="2" fillId="0" borderId="22">
      <alignment vertical="top"/>
      <protection/>
    </xf>
    <xf numFmtId="0" fontId="2" fillId="0" borderId="23">
      <alignment horizontal="right" vertical="top" wrapText="1"/>
      <protection/>
    </xf>
    <xf numFmtId="0" fontId="2" fillId="2" borderId="23">
      <alignment horizontal="right" vertical="top" wrapText="1"/>
      <protection locked="0"/>
    </xf>
    <xf numFmtId="166" fontId="2" fillId="0" borderId="23">
      <alignment horizontal="right" vertical="top" wrapText="1"/>
      <protection/>
    </xf>
    <xf numFmtId="165" fontId="2" fillId="0" borderId="23">
      <alignment horizontal="right" vertical="top" wrapText="1"/>
      <protection/>
    </xf>
    <xf numFmtId="165" fontId="11" fillId="0" borderId="23">
      <alignment horizontal="right" vertical="top" wrapText="1"/>
      <protection/>
    </xf>
    <xf numFmtId="166" fontId="2" fillId="2" borderId="23">
      <alignment horizontal="right" vertical="top" wrapText="1"/>
      <protection locked="0"/>
    </xf>
    <xf numFmtId="17" fontId="2" fillId="0" borderId="23">
      <alignment horizontal="right" vertical="top" wrapText="1"/>
      <protection/>
    </xf>
    <xf numFmtId="0" fontId="2" fillId="0" borderId="23">
      <alignment horizontal="left" vertical="top" wrapText="1"/>
      <protection/>
    </xf>
    <xf numFmtId="3" fontId="2" fillId="0" borderId="23">
      <alignment horizontal="right" vertical="top" wrapText="1"/>
      <protection/>
    </xf>
    <xf numFmtId="0" fontId="2" fillId="0" borderId="24">
      <alignment horizontal="right" vertical="top"/>
      <protection/>
    </xf>
    <xf numFmtId="0" fontId="2" fillId="0" borderId="25">
      <alignment horizontal="right" vertical="top"/>
      <protection/>
    </xf>
    <xf numFmtId="0" fontId="2" fillId="0" borderId="26">
      <alignment horizontal="right" vertical="top"/>
      <protection/>
    </xf>
    <xf numFmtId="0" fontId="2" fillId="0" borderId="26">
      <alignment horizontal="right" vertical="top"/>
      <protection/>
    </xf>
    <xf numFmtId="0" fontId="5" fillId="0" borderId="27">
      <alignment horizontal="centerContinuous" vertical="center"/>
      <protection/>
    </xf>
    <xf numFmtId="0" fontId="2" fillId="0" borderId="28">
      <alignment vertical="top"/>
      <protection/>
    </xf>
    <xf numFmtId="0" fontId="2" fillId="0" borderId="29">
      <alignment horizontal="centerContinuous"/>
      <protection/>
    </xf>
    <xf numFmtId="0" fontId="2" fillId="0" borderId="16">
      <alignment wrapText="1"/>
      <protection/>
    </xf>
    <xf numFmtId="0" fontId="9" fillId="0" borderId="0">
      <alignment wrapText="1"/>
      <protection/>
    </xf>
    <xf numFmtId="0" fontId="9" fillId="0" borderId="0">
      <alignment horizontal="center" wrapText="1"/>
      <protection/>
    </xf>
    <xf numFmtId="0" fontId="2" fillId="10" borderId="16">
      <alignment wrapText="1"/>
      <protection locked="0"/>
    </xf>
    <xf numFmtId="182" fontId="2" fillId="10" borderId="16">
      <alignment wrapText="1"/>
      <protection locked="0"/>
    </xf>
    <xf numFmtId="0" fontId="2" fillId="10" borderId="16">
      <alignment horizontal="right" wrapText="1"/>
      <protection locked="0"/>
    </xf>
    <xf numFmtId="0" fontId="11" fillId="0" borderId="16">
      <alignment wrapText="1"/>
      <protection/>
    </xf>
    <xf numFmtId="0" fontId="11" fillId="0" borderId="0">
      <alignment horizontal="left"/>
      <protection/>
    </xf>
    <xf numFmtId="0" fontId="2" fillId="0" borderId="16">
      <alignment horizontal="center" wrapText="1"/>
      <protection/>
    </xf>
    <xf numFmtId="0" fontId="2" fillId="0" borderId="16">
      <alignment horizontal="centerContinuous"/>
      <protection/>
    </xf>
    <xf numFmtId="0" fontId="11" fillId="0" borderId="16">
      <alignment horizontal="centerContinuous"/>
      <protection/>
    </xf>
    <xf numFmtId="0" fontId="11" fillId="0" borderId="13">
      <alignment horizontal="centerContinuous"/>
      <protection/>
    </xf>
    <xf numFmtId="0" fontId="2" fillId="0" borderId="13">
      <alignment horizontal="centerContinuous"/>
      <protection/>
    </xf>
    <xf numFmtId="0" fontId="2" fillId="0" borderId="16">
      <alignment horizontal="right" wrapText="1"/>
      <protection/>
    </xf>
    <xf numFmtId="166" fontId="2" fillId="0" borderId="16">
      <alignment horizontal="right" wrapText="1"/>
      <protection/>
    </xf>
    <xf numFmtId="0" fontId="12" fillId="0" borderId="16">
      <alignment/>
      <protection/>
    </xf>
    <xf numFmtId="0" fontId="12" fillId="0" borderId="16">
      <alignment horizontal="right"/>
      <protection/>
    </xf>
    <xf numFmtId="0" fontId="2" fillId="0" borderId="16">
      <alignment horizontal="left" wrapText="1"/>
      <protection/>
    </xf>
    <xf numFmtId="0" fontId="2" fillId="0" borderId="16">
      <alignment horizontal="left" wrapText="1"/>
      <protection/>
    </xf>
    <xf numFmtId="0" fontId="2" fillId="0" borderId="16">
      <alignment horizontal="left"/>
      <protection/>
    </xf>
    <xf numFmtId="0" fontId="2" fillId="0" borderId="16">
      <alignment horizontal="right" wrapText="1"/>
      <protection/>
    </xf>
    <xf numFmtId="0" fontId="2" fillId="2" borderId="16">
      <alignment horizontal="right" wrapText="1"/>
      <protection locked="0"/>
    </xf>
    <xf numFmtId="0" fontId="2" fillId="0" borderId="16">
      <alignment horizontal="right"/>
      <protection/>
    </xf>
    <xf numFmtId="0" fontId="2" fillId="10" borderId="16">
      <alignment horizontal="right"/>
      <protection locked="0"/>
    </xf>
    <xf numFmtId="0" fontId="2" fillId="0" borderId="16">
      <alignment horizontal="right" wrapText="1"/>
      <protection/>
    </xf>
    <xf numFmtId="0" fontId="2" fillId="0" borderId="13">
      <alignment wrapText="1"/>
      <protection/>
    </xf>
    <xf numFmtId="0" fontId="4" fillId="0" borderId="0" applyNumberFormat="0" applyBorder="0" applyAlignment="0">
      <protection/>
    </xf>
    <xf numFmtId="0" fontId="2" fillId="2" borderId="17">
      <alignment vertical="top" wrapText="1"/>
      <protection locked="0"/>
    </xf>
    <xf numFmtId="166" fontId="2" fillId="50" borderId="17">
      <alignment horizontal="center" vertical="top" wrapText="1"/>
      <protection locked="0"/>
    </xf>
    <xf numFmtId="0" fontId="2" fillId="50" borderId="30" applyBorder="0">
      <alignment horizontal="left" vertical="top" wrapText="1"/>
      <protection locked="0"/>
    </xf>
    <xf numFmtId="0" fontId="2" fillId="2" borderId="17">
      <alignment horizontal="center" vertical="top" wrapText="1"/>
      <protection locked="0"/>
    </xf>
    <xf numFmtId="166" fontId="2" fillId="2" borderId="17">
      <alignment vertical="top" wrapText="1"/>
      <protection locked="0"/>
    </xf>
    <xf numFmtId="166" fontId="2" fillId="2" borderId="17">
      <alignment horizontal="center" vertical="top" wrapText="1"/>
      <protection locked="0"/>
    </xf>
    <xf numFmtId="166" fontId="2" fillId="2" borderId="17">
      <alignment horizontal="left" vertical="top" wrapText="1"/>
      <protection locked="0"/>
    </xf>
    <xf numFmtId="165" fontId="2" fillId="2" borderId="17">
      <alignment horizontal="left" vertical="top" wrapText="1"/>
      <protection locked="0"/>
    </xf>
    <xf numFmtId="0" fontId="2" fillId="2" borderId="17">
      <alignment horizontal="left" vertical="top" wrapText="1"/>
      <protection locked="0"/>
    </xf>
    <xf numFmtId="3" fontId="2" fillId="2" borderId="17">
      <alignment horizontal="left" vertical="top" wrapText="1"/>
      <protection locked="0"/>
    </xf>
    <xf numFmtId="4" fontId="2" fillId="2" borderId="17">
      <alignment horizontal="left" vertical="top" wrapText="1"/>
      <protection locked="0"/>
    </xf>
    <xf numFmtId="180" fontId="2" fillId="2" borderId="17">
      <alignment horizontal="left" vertical="top" wrapText="1"/>
      <protection locked="0"/>
    </xf>
    <xf numFmtId="9" fontId="2" fillId="2" borderId="17">
      <alignment horizontal="left" vertical="top" wrapText="1"/>
      <protection locked="0"/>
    </xf>
    <xf numFmtId="164" fontId="2" fillId="2" borderId="17">
      <alignment horizontal="left" vertical="top" wrapText="1"/>
      <protection locked="0"/>
    </xf>
    <xf numFmtId="186" fontId="2" fillId="2" borderId="17">
      <alignment horizontal="left" vertical="top" wrapText="1"/>
      <protection locked="0"/>
    </xf>
    <xf numFmtId="10" fontId="2" fillId="2" borderId="17">
      <alignment horizontal="left" vertical="top" wrapText="1"/>
      <protection locked="0"/>
    </xf>
    <xf numFmtId="185" fontId="2" fillId="2" borderId="17">
      <alignment horizontal="left" vertical="top" wrapText="1"/>
      <protection locked="0"/>
    </xf>
    <xf numFmtId="49" fontId="2" fillId="2" borderId="17">
      <alignment horizontal="left" vertical="top" wrapText="1"/>
      <protection locked="0"/>
    </xf>
    <xf numFmtId="181" fontId="2" fillId="2" borderId="17">
      <alignment horizontal="left" vertical="top" wrapText="1"/>
      <protection locked="0"/>
    </xf>
    <xf numFmtId="3" fontId="2" fillId="2" borderId="17">
      <alignment vertical="top" wrapText="1"/>
      <protection locked="0"/>
    </xf>
    <xf numFmtId="4" fontId="2" fillId="2" borderId="17">
      <alignment vertical="top" wrapText="1"/>
      <protection locked="0"/>
    </xf>
    <xf numFmtId="0" fontId="2" fillId="2" borderId="17">
      <alignment horizontal="right" vertical="top" wrapText="1"/>
      <protection locked="0"/>
    </xf>
    <xf numFmtId="179" fontId="2" fillId="2" borderId="17">
      <alignment horizontal="left" vertical="top"/>
      <protection locked="0"/>
    </xf>
    <xf numFmtId="181" fontId="2" fillId="2" borderId="17">
      <alignment horizontal="left" vertical="top" wrapText="1"/>
      <protection locked="0"/>
    </xf>
    <xf numFmtId="166" fontId="2" fillId="0" borderId="17">
      <alignment vertical="top" wrapText="1"/>
      <protection/>
    </xf>
    <xf numFmtId="166" fontId="2" fillId="0" borderId="17">
      <alignment horizontal="left" vertical="top" wrapText="1"/>
      <protection/>
    </xf>
    <xf numFmtId="165" fontId="2" fillId="0" borderId="17">
      <alignment horizontal="center" vertical="top" wrapText="1"/>
      <protection/>
    </xf>
    <xf numFmtId="167" fontId="2" fillId="2" borderId="17">
      <alignment horizontal="left" vertical="top" wrapText="1"/>
      <protection locked="0"/>
    </xf>
    <xf numFmtId="174" fontId="2" fillId="2" borderId="17">
      <alignment horizontal="left" vertical="top" wrapText="1"/>
      <protection locked="0"/>
    </xf>
    <xf numFmtId="0" fontId="2" fillId="13" borderId="17">
      <alignment horizontal="center" vertical="top"/>
      <protection locked="0"/>
    </xf>
    <xf numFmtId="0" fontId="11" fillId="0" borderId="17">
      <alignment wrapText="1"/>
      <protection/>
    </xf>
    <xf numFmtId="0" fontId="11" fillId="0" borderId="17">
      <alignment horizontal="centerContinuous" wrapText="1"/>
      <protection/>
    </xf>
    <xf numFmtId="0" fontId="5" fillId="13" borderId="17">
      <alignment wrapText="1"/>
      <protection/>
    </xf>
    <xf numFmtId="0" fontId="2" fillId="0" borderId="17">
      <alignment horizontal="left" vertical="top" wrapText="1"/>
      <protection/>
    </xf>
    <xf numFmtId="0" fontId="2" fillId="0" borderId="17">
      <alignment vertical="top" wrapText="1"/>
      <protection/>
    </xf>
    <xf numFmtId="0" fontId="11" fillId="0" borderId="17">
      <alignment vertical="top" wrapText="1"/>
      <protection/>
    </xf>
    <xf numFmtId="0" fontId="2" fillId="0" borderId="17">
      <alignment vertical="top"/>
      <protection/>
    </xf>
    <xf numFmtId="0" fontId="18" fillId="0" borderId="17">
      <alignment vertical="top"/>
      <protection/>
    </xf>
    <xf numFmtId="0" fontId="2" fillId="0" borderId="17">
      <alignment horizontal="right" vertical="top" wrapText="1"/>
      <protection/>
    </xf>
    <xf numFmtId="3" fontId="2" fillId="50" borderId="17">
      <alignment horizontal="center" vertical="top"/>
      <protection locked="0"/>
    </xf>
    <xf numFmtId="3" fontId="2" fillId="2" borderId="17">
      <alignment horizontal="left" vertical="top"/>
      <protection locked="0"/>
    </xf>
    <xf numFmtId="3" fontId="2" fillId="0" borderId="17">
      <alignment horizontal="center" vertical="top"/>
      <protection/>
    </xf>
    <xf numFmtId="3" fontId="2" fillId="0" borderId="17">
      <alignment horizontal="left" vertical="top"/>
      <protection/>
    </xf>
    <xf numFmtId="9" fontId="2" fillId="0" borderId="17">
      <alignment horizontal="left" vertical="top"/>
      <protection/>
    </xf>
    <xf numFmtId="9" fontId="2" fillId="2" borderId="17">
      <alignment horizontal="left" vertical="top"/>
      <protection locked="0"/>
    </xf>
    <xf numFmtId="164" fontId="2" fillId="0" borderId="17">
      <alignment horizontal="left" vertical="top"/>
      <protection/>
    </xf>
    <xf numFmtId="0" fontId="2" fillId="0" borderId="0">
      <alignment horizontal="left" vertical="top" indent="1"/>
      <protection locked="0"/>
    </xf>
    <xf numFmtId="0" fontId="2" fillId="51" borderId="0">
      <alignment horizontal="left" vertical="top"/>
      <protection/>
    </xf>
    <xf numFmtId="3" fontId="2" fillId="0" borderId="0">
      <alignment horizontal="right" vertical="top"/>
      <protection/>
    </xf>
    <xf numFmtId="3" fontId="2" fillId="2" borderId="0">
      <alignment horizontal="right" vertical="top"/>
      <protection locked="0"/>
    </xf>
    <xf numFmtId="3" fontId="9" fillId="2" borderId="0">
      <alignment horizontal="right" vertical="top"/>
      <protection locked="0"/>
    </xf>
    <xf numFmtId="3" fontId="2" fillId="2" borderId="0">
      <alignment horizontal="center" vertical="top"/>
      <protection locked="0"/>
    </xf>
    <xf numFmtId="3" fontId="2" fillId="2" borderId="0">
      <alignment horizontal="left" vertical="top"/>
      <protection locked="0"/>
    </xf>
    <xf numFmtId="3" fontId="2" fillId="0" borderId="0">
      <alignment horizontal="center" vertical="top"/>
      <protection/>
    </xf>
    <xf numFmtId="3" fontId="2" fillId="0" borderId="0">
      <alignment horizontal="left" vertical="top"/>
      <protection/>
    </xf>
    <xf numFmtId="3" fontId="9" fillId="0" borderId="0">
      <alignment horizontal="left" vertical="top"/>
      <protection/>
    </xf>
    <xf numFmtId="3" fontId="2" fillId="2" borderId="0">
      <alignment horizontal="left" vertical="top"/>
      <protection locked="0"/>
    </xf>
    <xf numFmtId="173" fontId="9" fillId="0" borderId="0">
      <alignment horizontal="left" vertical="top"/>
      <protection/>
    </xf>
    <xf numFmtId="3" fontId="9" fillId="0" borderId="0">
      <alignment horizontal="right" vertical="top"/>
      <protection/>
    </xf>
    <xf numFmtId="3" fontId="2" fillId="0" borderId="1">
      <alignment horizontal="right" vertical="top"/>
      <protection/>
    </xf>
    <xf numFmtId="3" fontId="2" fillId="0" borderId="1">
      <alignment horizontal="center" vertical="top"/>
      <protection/>
    </xf>
    <xf numFmtId="177" fontId="2" fillId="0" borderId="0">
      <alignment horizontal="right" vertical="top"/>
      <protection/>
    </xf>
    <xf numFmtId="177" fontId="2" fillId="2" borderId="0">
      <alignment horizontal="right" vertical="top"/>
      <protection locked="0"/>
    </xf>
    <xf numFmtId="177" fontId="2" fillId="0" borderId="0">
      <alignment horizontal="center" vertical="top"/>
      <protection/>
    </xf>
    <xf numFmtId="177" fontId="2" fillId="0" borderId="0">
      <alignment horizontal="left" vertical="top"/>
      <protection/>
    </xf>
    <xf numFmtId="4" fontId="2" fillId="0" borderId="0">
      <alignment horizontal="right" vertical="top"/>
      <protection/>
    </xf>
    <xf numFmtId="4" fontId="2" fillId="2" borderId="0">
      <alignment horizontal="right" vertical="top"/>
      <protection locked="0"/>
    </xf>
    <xf numFmtId="4" fontId="2" fillId="2" borderId="0">
      <alignment horizontal="left" vertical="top"/>
      <protection locked="0"/>
    </xf>
    <xf numFmtId="2" fontId="2" fillId="0" borderId="0">
      <alignment horizontal="center" vertical="top"/>
      <protection/>
    </xf>
    <xf numFmtId="2" fontId="2" fillId="0" borderId="1">
      <alignment horizontal="center" vertical="top"/>
      <protection/>
    </xf>
    <xf numFmtId="4" fontId="2" fillId="0" borderId="0">
      <alignment horizontal="left" vertical="top"/>
      <protection/>
    </xf>
    <xf numFmtId="176" fontId="2" fillId="2" borderId="0">
      <alignment horizontal="right" vertical="top"/>
      <protection locked="0"/>
    </xf>
    <xf numFmtId="175" fontId="2" fillId="0" borderId="0">
      <alignment horizontal="right" vertical="top"/>
      <protection/>
    </xf>
    <xf numFmtId="0" fontId="2" fillId="0" borderId="0">
      <alignment horizontal="left" vertical="top" wrapText="1"/>
      <protection/>
    </xf>
    <xf numFmtId="0" fontId="2" fillId="0" borderId="16">
      <alignment horizontal="left" vertical="top" wrapText="1"/>
      <protection/>
    </xf>
    <xf numFmtId="178" fontId="2" fillId="0" borderId="0">
      <alignment horizontal="left" vertical="top"/>
      <protection/>
    </xf>
    <xf numFmtId="172" fontId="2" fillId="2" borderId="0">
      <alignment horizontal="right" vertical="top"/>
      <protection locked="0"/>
    </xf>
    <xf numFmtId="9" fontId="2" fillId="0" borderId="0">
      <alignment horizontal="right" vertical="top"/>
      <protection/>
    </xf>
    <xf numFmtId="9" fontId="2" fillId="2" borderId="0">
      <alignment horizontal="right" vertical="top"/>
      <protection locked="0"/>
    </xf>
    <xf numFmtId="9" fontId="2" fillId="2" borderId="0">
      <alignment horizontal="center" vertical="top"/>
      <protection locked="0"/>
    </xf>
    <xf numFmtId="9" fontId="2" fillId="0" borderId="0">
      <alignment horizontal="center" vertical="top"/>
      <protection/>
    </xf>
    <xf numFmtId="9" fontId="2" fillId="0" borderId="0">
      <alignment horizontal="left" vertical="top"/>
      <protection/>
    </xf>
    <xf numFmtId="9" fontId="9" fillId="0" borderId="0">
      <alignment horizontal="left" vertical="top"/>
      <protection/>
    </xf>
    <xf numFmtId="9" fontId="2" fillId="2" borderId="0">
      <alignment horizontal="left" vertical="top"/>
      <protection locked="0"/>
    </xf>
    <xf numFmtId="9" fontId="9" fillId="0" borderId="0">
      <alignment horizontal="right" vertical="top"/>
      <protection/>
    </xf>
    <xf numFmtId="164" fontId="2" fillId="0" borderId="0">
      <alignment horizontal="right" vertical="top"/>
      <protection/>
    </xf>
    <xf numFmtId="164" fontId="2" fillId="2" borderId="0">
      <alignment horizontal="right" vertical="top"/>
      <protection locked="0"/>
    </xf>
    <xf numFmtId="164" fontId="2" fillId="2" borderId="17">
      <alignment horizontal="right" vertical="top"/>
      <protection locked="0"/>
    </xf>
    <xf numFmtId="164" fontId="2" fillId="0" borderId="0">
      <alignment horizontal="center" vertical="top"/>
      <protection/>
    </xf>
    <xf numFmtId="164" fontId="2" fillId="0" borderId="1">
      <alignment horizontal="center" vertical="top"/>
      <protection/>
    </xf>
    <xf numFmtId="164" fontId="2" fillId="0" borderId="0">
      <alignment horizontal="left" vertical="top"/>
      <protection/>
    </xf>
    <xf numFmtId="164" fontId="9" fillId="0" borderId="0">
      <alignment horizontal="left" vertical="top"/>
      <protection/>
    </xf>
    <xf numFmtId="164" fontId="2" fillId="2" borderId="0">
      <alignment horizontal="left" vertical="top"/>
      <protection locked="0"/>
    </xf>
    <xf numFmtId="164" fontId="17" fillId="2" borderId="0">
      <alignment horizontal="left" vertical="top"/>
      <protection locked="0"/>
    </xf>
    <xf numFmtId="164" fontId="2" fillId="45" borderId="0">
      <alignment horizontal="left" vertical="top"/>
      <protection locked="0"/>
    </xf>
    <xf numFmtId="164" fontId="9" fillId="0" borderId="0">
      <alignment horizontal="right" vertical="top"/>
      <protection/>
    </xf>
    <xf numFmtId="10" fontId="2" fillId="0" borderId="0">
      <alignment horizontal="right" vertical="top"/>
      <protection/>
    </xf>
    <xf numFmtId="10" fontId="2" fillId="2" borderId="0">
      <alignment horizontal="right" vertical="top"/>
      <protection locked="0"/>
    </xf>
    <xf numFmtId="10" fontId="2" fillId="2" borderId="0">
      <alignment horizontal="center" vertical="top"/>
      <protection locked="0"/>
    </xf>
    <xf numFmtId="10" fontId="2" fillId="2" borderId="17">
      <alignment horizontal="right" vertical="top"/>
      <protection locked="0"/>
    </xf>
    <xf numFmtId="10" fontId="2" fillId="2" borderId="0">
      <alignment horizontal="left" vertical="top"/>
      <protection locked="0"/>
    </xf>
    <xf numFmtId="10" fontId="2" fillId="0" borderId="0">
      <alignment horizontal="center" vertical="top"/>
      <protection/>
    </xf>
    <xf numFmtId="10" fontId="2" fillId="0" borderId="1">
      <alignment horizontal="center" vertical="top"/>
      <protection/>
    </xf>
    <xf numFmtId="10" fontId="2" fillId="2" borderId="17">
      <alignment horizontal="left" vertical="top"/>
      <protection locked="0"/>
    </xf>
    <xf numFmtId="10" fontId="2" fillId="45" borderId="0">
      <alignment horizontal="left" vertical="top"/>
      <protection locked="0"/>
    </xf>
    <xf numFmtId="10" fontId="9" fillId="0" borderId="0">
      <alignment horizontal="right" vertical="top"/>
      <protection/>
    </xf>
    <xf numFmtId="172" fontId="2" fillId="0" borderId="0">
      <alignment horizontal="right" vertical="top"/>
      <protection/>
    </xf>
    <xf numFmtId="179" fontId="2" fillId="0" borderId="0">
      <alignment horizontal="right" vertical="top"/>
      <protection/>
    </xf>
    <xf numFmtId="0" fontId="18" fillId="4" borderId="0">
      <alignment horizontal="right" vertical="top"/>
      <protection/>
    </xf>
    <xf numFmtId="0" fontId="18" fillId="4" borderId="0">
      <alignment vertical="top"/>
      <protection/>
    </xf>
    <xf numFmtId="0" fontId="2" fillId="0" borderId="2">
      <alignment vertical="top"/>
      <protection/>
    </xf>
    <xf numFmtId="0" fontId="5" fillId="0" borderId="29">
      <alignment horizontal="center" vertical="center" wrapText="1"/>
      <protection/>
    </xf>
    <xf numFmtId="0" fontId="5" fillId="2" borderId="29">
      <alignment horizontal="center" vertical="center" wrapText="1"/>
      <protection locked="0"/>
    </xf>
    <xf numFmtId="0" fontId="9" fillId="0" borderId="0">
      <alignment horizontal="right" vertical="top"/>
      <protection locked="0"/>
    </xf>
    <xf numFmtId="0" fontId="2" fillId="0" borderId="0">
      <alignment horizontal="center" vertical="top" wrapText="1"/>
      <protection/>
    </xf>
    <xf numFmtId="0" fontId="2" fillId="0" borderId="0">
      <alignment horizontal="centerContinuous"/>
      <protection/>
    </xf>
    <xf numFmtId="0" fontId="2" fillId="0" borderId="0">
      <alignment horizontal="centerContinuous" vertical="top"/>
      <protection/>
    </xf>
    <xf numFmtId="0" fontId="2" fillId="2" borderId="0">
      <alignment horizontal="center" vertical="top" wrapText="1"/>
      <protection locked="0"/>
    </xf>
    <xf numFmtId="49" fontId="2" fillId="2" borderId="0">
      <alignment horizontal="center" vertical="top" wrapText="1"/>
      <protection locked="0"/>
    </xf>
    <xf numFmtId="0" fontId="19" fillId="0" borderId="0">
      <alignment horizontal="center"/>
      <protection/>
    </xf>
    <xf numFmtId="0" fontId="2" fillId="0" borderId="13">
      <alignment horizontal="center" vertical="top"/>
      <protection/>
    </xf>
    <xf numFmtId="0" fontId="2" fillId="0" borderId="1">
      <alignment horizontal="center" vertical="top" wrapText="1"/>
      <protection/>
    </xf>
    <xf numFmtId="0" fontId="11" fillId="13" borderId="0">
      <alignment horizontal="left" vertical="top"/>
      <protection/>
    </xf>
    <xf numFmtId="0" fontId="2" fillId="0" borderId="0">
      <alignment horizontal="justify" vertical="top" wrapText="1"/>
      <protection/>
    </xf>
    <xf numFmtId="0" fontId="2" fillId="0" borderId="0">
      <alignment horizontal="left" vertical="top" wrapText="1"/>
      <protection/>
    </xf>
    <xf numFmtId="0" fontId="9" fillId="0" borderId="0">
      <alignment horizontal="left" vertical="top" wrapText="1"/>
      <protection/>
    </xf>
    <xf numFmtId="0" fontId="9" fillId="0" borderId="0">
      <alignment horizontal="left" vertical="top" indent="1"/>
      <protection/>
    </xf>
    <xf numFmtId="0" fontId="9" fillId="0" borderId="0">
      <alignment horizontal="left" vertical="top" indent="2"/>
      <protection/>
    </xf>
    <xf numFmtId="0" fontId="9" fillId="0" borderId="0">
      <alignment horizontal="left" vertical="top"/>
      <protection/>
    </xf>
    <xf numFmtId="0" fontId="2" fillId="2" borderId="0">
      <alignment horizontal="left" vertical="top" wrapText="1"/>
      <protection locked="0"/>
    </xf>
    <xf numFmtId="0" fontId="9" fillId="2" borderId="0">
      <alignment horizontal="left" vertical="top" wrapText="1"/>
      <protection locked="0"/>
    </xf>
    <xf numFmtId="0" fontId="11" fillId="2" borderId="0">
      <alignment horizontal="left" vertical="top" wrapText="1"/>
      <protection locked="0"/>
    </xf>
    <xf numFmtId="0" fontId="11" fillId="2" borderId="1">
      <alignment horizontal="left" vertical="top" wrapText="1"/>
      <protection locked="0"/>
    </xf>
    <xf numFmtId="0" fontId="2" fillId="2" borderId="16">
      <alignment horizontal="left" vertical="top" wrapText="1"/>
      <protection locked="0"/>
    </xf>
    <xf numFmtId="0" fontId="2" fillId="50" borderId="0">
      <alignment horizontal="left" vertical="top" wrapText="1"/>
      <protection locked="0"/>
    </xf>
    <xf numFmtId="0" fontId="2" fillId="2" borderId="0">
      <alignment horizontal="left" vertical="top" wrapText="1" indent="1"/>
      <protection locked="0"/>
    </xf>
    <xf numFmtId="0" fontId="2" fillId="2" borderId="0">
      <alignment horizontal="left" vertical="top" wrapText="1"/>
      <protection locked="0"/>
    </xf>
    <xf numFmtId="3" fontId="2" fillId="2" borderId="0">
      <alignment horizontal="left" vertical="top" wrapText="1"/>
      <protection locked="0"/>
    </xf>
    <xf numFmtId="9" fontId="2" fillId="2" borderId="0">
      <alignment horizontal="left" vertical="top" wrapText="1"/>
      <protection locked="0"/>
    </xf>
    <xf numFmtId="0" fontId="2" fillId="2" borderId="0">
      <alignment horizontal="left" vertical="top"/>
      <protection locked="0"/>
    </xf>
    <xf numFmtId="0" fontId="9" fillId="2" borderId="0">
      <alignment horizontal="left" vertical="top"/>
      <protection locked="0"/>
    </xf>
    <xf numFmtId="0" fontId="2" fillId="2" borderId="1">
      <alignment horizontal="left" vertical="top" wrapText="1"/>
      <protection locked="0"/>
    </xf>
    <xf numFmtId="0" fontId="11" fillId="0" borderId="0">
      <alignment horizontal="left" vertical="top"/>
      <protection/>
    </xf>
    <xf numFmtId="0" fontId="20" fillId="0" borderId="0">
      <alignment horizontal="left" vertical="top"/>
      <protection/>
    </xf>
    <xf numFmtId="0" fontId="11" fillId="0" borderId="1">
      <alignment horizontal="left" vertical="top"/>
      <protection/>
    </xf>
    <xf numFmtId="0" fontId="2" fillId="0" borderId="0">
      <alignment horizontal="left" wrapText="1"/>
      <protection/>
    </xf>
    <xf numFmtId="0" fontId="2" fillId="0" borderId="16">
      <alignment horizontal="left" vertical="top" wrapText="1"/>
      <protection/>
    </xf>
    <xf numFmtId="0" fontId="2" fillId="45" borderId="0">
      <alignment horizontal="left" vertical="top" wrapText="1"/>
      <protection locked="0"/>
    </xf>
    <xf numFmtId="0" fontId="2" fillId="0" borderId="0">
      <alignment horizontal="left" vertical="top" indent="1"/>
      <protection/>
    </xf>
    <xf numFmtId="0" fontId="2" fillId="0" borderId="0">
      <alignment horizontal="left" vertical="top" indent="2"/>
      <protection/>
    </xf>
    <xf numFmtId="0" fontId="2" fillId="2" borderId="0">
      <alignment horizontal="left" vertical="top" indent="1"/>
      <protection locked="0"/>
    </xf>
    <xf numFmtId="0" fontId="12" fillId="0" borderId="0">
      <alignment horizontal="left" vertical="top" wrapText="1"/>
      <protection/>
    </xf>
    <xf numFmtId="0" fontId="2" fillId="0" borderId="0">
      <alignment horizontal="left" vertical="top"/>
      <protection/>
    </xf>
    <xf numFmtId="0" fontId="20" fillId="0" borderId="0">
      <alignment vertical="top"/>
      <protection/>
    </xf>
    <xf numFmtId="0" fontId="17" fillId="0" borderId="0">
      <alignment horizontal="left"/>
      <protection/>
    </xf>
    <xf numFmtId="0" fontId="2" fillId="0" borderId="1">
      <alignment horizontal="left" vertical="top"/>
      <protection/>
    </xf>
    <xf numFmtId="0" fontId="2" fillId="0" borderId="13">
      <alignment horizontal="left" vertical="top"/>
      <protection/>
    </xf>
    <xf numFmtId="0" fontId="2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49" fontId="2" fillId="0" borderId="0">
      <alignment horizontal="left" vertical="top" wrapText="1"/>
      <protection/>
    </xf>
    <xf numFmtId="164" fontId="17" fillId="0" borderId="0">
      <alignment horizontal="left" vertical="top"/>
      <protection locked="0"/>
    </xf>
    <xf numFmtId="0" fontId="2" fillId="0" borderId="0">
      <alignment horizontal="right" vertical="top" wrapText="1"/>
      <protection/>
    </xf>
    <xf numFmtId="0" fontId="9" fillId="0" borderId="0">
      <alignment horizontal="right" vertical="top"/>
      <protection/>
    </xf>
    <xf numFmtId="0" fontId="9" fillId="2" borderId="0">
      <alignment horizontal="right" vertical="top"/>
      <protection locked="0"/>
    </xf>
    <xf numFmtId="0" fontId="2" fillId="2" borderId="0">
      <alignment horizontal="right" vertical="top" wrapText="1"/>
      <protection locked="0"/>
    </xf>
    <xf numFmtId="0" fontId="2" fillId="2" borderId="0">
      <alignment horizontal="right"/>
      <protection locked="0"/>
    </xf>
    <xf numFmtId="0" fontId="2" fillId="2" borderId="0">
      <alignment horizontal="right" vertical="top"/>
      <protection locked="0"/>
    </xf>
    <xf numFmtId="0" fontId="11" fillId="0" borderId="0">
      <alignment horizontal="right" wrapText="1"/>
      <protection/>
    </xf>
    <xf numFmtId="0" fontId="2" fillId="0" borderId="0">
      <alignment horizontal="right" wrapText="1"/>
      <protection/>
    </xf>
    <xf numFmtId="0" fontId="2" fillId="0" borderId="0">
      <alignment horizontal="right"/>
      <protection/>
    </xf>
    <xf numFmtId="0" fontId="2" fillId="0" borderId="0">
      <alignment horizontal="right" vertical="top"/>
      <protection/>
    </xf>
    <xf numFmtId="0" fontId="2" fillId="13" borderId="0">
      <alignment horizontal="right" vertical="top"/>
      <protection/>
    </xf>
    <xf numFmtId="0" fontId="9" fillId="0" borderId="1">
      <alignment horizontal="left" vertical="top"/>
      <protection/>
    </xf>
    <xf numFmtId="49" fontId="2" fillId="2" borderId="0">
      <alignment horizontal="left" vertical="top" wrapText="1"/>
      <protection locked="0"/>
    </xf>
    <xf numFmtId="0" fontId="19" fillId="2" borderId="0">
      <alignment horizontal="center"/>
      <protection locked="0"/>
    </xf>
    <xf numFmtId="0" fontId="22" fillId="0" borderId="0">
      <alignment vertical="top"/>
      <protection/>
    </xf>
    <xf numFmtId="0" fontId="69" fillId="52" borderId="0" applyNumberFormat="0" applyBorder="0" applyAlignment="0" applyProtection="0"/>
    <xf numFmtId="0" fontId="34" fillId="6" borderId="0" applyNumberFormat="0" applyBorder="0" applyAlignment="0" applyProtection="0"/>
    <xf numFmtId="0" fontId="2" fillId="0" borderId="0">
      <alignment vertical="top"/>
      <protection/>
    </xf>
    <xf numFmtId="0" fontId="0" fillId="53" borderId="31" applyNumberFormat="0" applyFont="0" applyAlignment="0" applyProtection="0"/>
    <xf numFmtId="0" fontId="2" fillId="49" borderId="32" applyNumberFormat="0" applyFont="0" applyAlignment="0" applyProtection="0"/>
    <xf numFmtId="37" fontId="11" fillId="0" borderId="16" applyFont="0" applyBorder="0" applyAlignment="0">
      <protection/>
    </xf>
    <xf numFmtId="0" fontId="70" fillId="41" borderId="33" applyNumberFormat="0" applyAlignment="0" applyProtection="0"/>
    <xf numFmtId="0" fontId="35" fillId="4" borderId="34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187" fontId="0" fillId="0" borderId="0">
      <alignment horizontal="center"/>
      <protection/>
    </xf>
    <xf numFmtId="169" fontId="15" fillId="0" borderId="0" applyNumberFormat="0">
      <alignment horizontal="right"/>
      <protection/>
    </xf>
    <xf numFmtId="0" fontId="14" fillId="0" borderId="0" applyFill="0" applyProtection="0">
      <alignment horizontal="right" vertical="top"/>
    </xf>
    <xf numFmtId="3" fontId="2" fillId="0" borderId="0" applyNumberFormat="0" applyBorder="0" applyProtection="0">
      <alignment horizontal="center" vertical="top" wrapText="1"/>
    </xf>
    <xf numFmtId="0" fontId="3" fillId="0" borderId="35" applyNumberFormat="0" applyProtection="0">
      <alignment horizontal="left" vertical="center"/>
    </xf>
    <xf numFmtId="0" fontId="2" fillId="0" borderId="13">
      <alignment horizontal="center" wrapText="1"/>
      <protection/>
    </xf>
    <xf numFmtId="0" fontId="3" fillId="0" borderId="0" applyNumberFormat="0" applyFill="0" applyBorder="0" applyProtection="0">
      <alignment horizontal="left" vertical="top" wrapText="1" indent="1"/>
    </xf>
    <xf numFmtId="0" fontId="2" fillId="0" borderId="0">
      <alignment horizontal="left" vertical="top"/>
      <protection/>
    </xf>
    <xf numFmtId="0" fontId="5" fillId="0" borderId="29">
      <alignment horizontal="centerContinuous" vertical="center" wrapText="1"/>
      <protection/>
    </xf>
    <xf numFmtId="0" fontId="5" fillId="0" borderId="27">
      <alignment horizontal="centerContinuous" vertical="center" wrapText="1"/>
      <protection/>
    </xf>
    <xf numFmtId="0" fontId="5" fillId="0" borderId="28">
      <alignment horizontal="centerContinuous" vertical="center" wrapText="1"/>
      <protection/>
    </xf>
    <xf numFmtId="0" fontId="16" fillId="13" borderId="0">
      <alignment horizontal="center" wrapText="1"/>
      <protection/>
    </xf>
    <xf numFmtId="0" fontId="16" fillId="13" borderId="0">
      <alignment horizontal="left" wrapText="1"/>
      <protection/>
    </xf>
    <xf numFmtId="0" fontId="5" fillId="0" borderId="0">
      <alignment horizontal="centerContinuous" vertical="center" wrapText="1"/>
      <protection locked="0"/>
    </xf>
    <xf numFmtId="0" fontId="5" fillId="0" borderId="36">
      <alignment horizontal="center" vertical="center" wrapText="1"/>
      <protection locked="0"/>
    </xf>
    <xf numFmtId="0" fontId="5" fillId="0" borderId="16">
      <alignment horizontal="center" vertical="center" wrapText="1"/>
      <protection locked="0"/>
    </xf>
    <xf numFmtId="0" fontId="2" fillId="0" borderId="0" applyNumberFormat="0" applyAlignment="0">
      <protection/>
    </xf>
    <xf numFmtId="49" fontId="3" fillId="0" borderId="0">
      <alignment/>
      <protection/>
    </xf>
    <xf numFmtId="0" fontId="7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37" applyProtection="0">
      <alignment horizontal="centerContinuous" vertical="center"/>
    </xf>
    <xf numFmtId="0" fontId="72" fillId="0" borderId="38" applyNumberFormat="0" applyFill="0" applyAlignment="0" applyProtection="0"/>
    <xf numFmtId="0" fontId="13" fillId="0" borderId="39" applyNumberFormat="0" applyFont="0" applyFill="0" applyAlignment="0" applyProtection="0"/>
    <xf numFmtId="0" fontId="73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74" fillId="0" borderId="0" xfId="0" applyFont="1" applyAlignment="1" applyProtection="1">
      <alignment/>
      <protection hidden="1"/>
    </xf>
    <xf numFmtId="165" fontId="74" fillId="54" borderId="17" xfId="0" applyNumberFormat="1" applyFont="1" applyFill="1" applyBorder="1" applyAlignment="1" applyProtection="1">
      <alignment horizontal="center"/>
      <protection locked="0"/>
    </xf>
    <xf numFmtId="0" fontId="74" fillId="55" borderId="0" xfId="0" applyFont="1" applyFill="1" applyAlignment="1" applyProtection="1">
      <alignment/>
      <protection hidden="1"/>
    </xf>
    <xf numFmtId="0" fontId="74" fillId="55" borderId="0" xfId="0" applyFont="1" applyFill="1" applyAlignment="1" applyProtection="1">
      <alignment horizontal="center"/>
      <protection hidden="1"/>
    </xf>
    <xf numFmtId="0" fontId="74" fillId="55" borderId="0" xfId="0" applyFont="1" applyFill="1" applyAlignment="1" applyProtection="1">
      <alignment/>
      <protection hidden="1"/>
    </xf>
    <xf numFmtId="0" fontId="75" fillId="55" borderId="40" xfId="0" applyFont="1" applyFill="1" applyBorder="1" applyAlignment="1" applyProtection="1">
      <alignment horizontal="center" wrapText="1"/>
      <protection hidden="1"/>
    </xf>
    <xf numFmtId="0" fontId="75" fillId="55" borderId="41" xfId="0" applyFont="1" applyFill="1" applyBorder="1" applyAlignment="1" applyProtection="1">
      <alignment horizontal="center"/>
      <protection hidden="1"/>
    </xf>
    <xf numFmtId="0" fontId="75" fillId="55" borderId="42" xfId="0" applyFont="1" applyFill="1" applyBorder="1" applyAlignment="1" applyProtection="1">
      <alignment horizontal="center"/>
      <protection hidden="1"/>
    </xf>
    <xf numFmtId="165" fontId="74" fillId="55" borderId="43" xfId="0" applyNumberFormat="1" applyFont="1" applyFill="1" applyBorder="1" applyAlignment="1" applyProtection="1">
      <alignment horizontal="center"/>
      <protection hidden="1"/>
    </xf>
    <xf numFmtId="165" fontId="74" fillId="55" borderId="44" xfId="0" applyNumberFormat="1" applyFont="1" applyFill="1" applyBorder="1" applyAlignment="1" applyProtection="1">
      <alignment horizontal="center"/>
      <protection hidden="1"/>
    </xf>
    <xf numFmtId="165" fontId="74" fillId="55" borderId="26" xfId="0" applyNumberFormat="1" applyFont="1" applyFill="1" applyBorder="1" applyAlignment="1" applyProtection="1">
      <alignment horizontal="center"/>
      <protection hidden="1"/>
    </xf>
    <xf numFmtId="0" fontId="74" fillId="55" borderId="0" xfId="0" applyFont="1" applyFill="1" applyBorder="1" applyAlignment="1" applyProtection="1">
      <alignment/>
      <protection hidden="1"/>
    </xf>
    <xf numFmtId="165" fontId="74" fillId="55" borderId="45" xfId="0" applyNumberFormat="1" applyFont="1" applyFill="1" applyBorder="1" applyAlignment="1" applyProtection="1">
      <alignment/>
      <protection locked="0"/>
    </xf>
    <xf numFmtId="165" fontId="74" fillId="55" borderId="46" xfId="0" applyNumberFormat="1" applyFont="1" applyFill="1" applyBorder="1" applyAlignment="1" applyProtection="1">
      <alignment/>
      <protection locked="0"/>
    </xf>
    <xf numFmtId="165" fontId="74" fillId="55" borderId="45" xfId="0" applyNumberFormat="1" applyFont="1" applyFill="1" applyBorder="1" applyAlignment="1" applyProtection="1">
      <alignment/>
      <protection hidden="1"/>
    </xf>
    <xf numFmtId="0" fontId="74" fillId="55" borderId="13" xfId="0" applyFont="1" applyFill="1" applyBorder="1" applyAlignment="1" applyProtection="1">
      <alignment/>
      <protection hidden="1"/>
    </xf>
    <xf numFmtId="165" fontId="74" fillId="55" borderId="43" xfId="0" applyNumberFormat="1" applyFont="1" applyFill="1" applyBorder="1" applyAlignment="1" applyProtection="1">
      <alignment horizontal="center"/>
      <protection locked="0"/>
    </xf>
    <xf numFmtId="165" fontId="74" fillId="55" borderId="47" xfId="0" applyNumberFormat="1" applyFont="1" applyFill="1" applyBorder="1" applyAlignment="1" applyProtection="1">
      <alignment horizontal="center"/>
      <protection hidden="1"/>
    </xf>
    <xf numFmtId="0" fontId="76" fillId="55" borderId="0" xfId="0" applyFont="1" applyFill="1" applyAlignment="1" applyProtection="1">
      <alignment/>
      <protection hidden="1"/>
    </xf>
    <xf numFmtId="165" fontId="74" fillId="55" borderId="48" xfId="0" applyNumberFormat="1" applyFont="1" applyFill="1" applyBorder="1" applyAlignment="1" applyProtection="1">
      <alignment horizontal="center"/>
      <protection hidden="1"/>
    </xf>
    <xf numFmtId="0" fontId="74" fillId="55" borderId="30" xfId="0" applyFont="1" applyFill="1" applyBorder="1" applyAlignment="1" applyProtection="1">
      <alignment horizontal="center"/>
      <protection hidden="1"/>
    </xf>
    <xf numFmtId="0" fontId="75" fillId="55" borderId="49" xfId="0" applyFont="1" applyFill="1" applyBorder="1" applyAlignment="1" applyProtection="1">
      <alignment/>
      <protection hidden="1"/>
    </xf>
    <xf numFmtId="0" fontId="74" fillId="55" borderId="49" xfId="0" applyFont="1" applyFill="1" applyBorder="1" applyAlignment="1" applyProtection="1">
      <alignment/>
      <protection hidden="1"/>
    </xf>
    <xf numFmtId="0" fontId="74" fillId="55" borderId="0" xfId="0" applyFont="1" applyFill="1" applyBorder="1" applyAlignment="1" applyProtection="1">
      <alignment/>
      <protection hidden="1"/>
    </xf>
    <xf numFmtId="0" fontId="75" fillId="55" borderId="0" xfId="0" applyFont="1" applyFill="1" applyBorder="1" applyAlignment="1" applyProtection="1">
      <alignment/>
      <protection hidden="1"/>
    </xf>
    <xf numFmtId="0" fontId="76" fillId="55" borderId="0" xfId="0" applyFont="1" applyFill="1" applyBorder="1" applyAlignment="1" applyProtection="1">
      <alignment/>
      <protection hidden="1"/>
    </xf>
    <xf numFmtId="0" fontId="75" fillId="55" borderId="0" xfId="0" applyFont="1" applyFill="1" applyBorder="1" applyAlignment="1" applyProtection="1">
      <alignment horizontal="right"/>
      <protection hidden="1"/>
    </xf>
    <xf numFmtId="166" fontId="75" fillId="55" borderId="0" xfId="0" applyNumberFormat="1" applyFont="1" applyFill="1" applyBorder="1" applyAlignment="1" applyProtection="1">
      <alignment horizontal="center"/>
      <protection hidden="1"/>
    </xf>
    <xf numFmtId="0" fontId="75" fillId="55" borderId="0" xfId="0" applyFont="1" applyFill="1" applyBorder="1" applyAlignment="1" applyProtection="1">
      <alignment horizontal="center"/>
      <protection hidden="1"/>
    </xf>
    <xf numFmtId="10" fontId="75" fillId="55" borderId="0" xfId="0" applyNumberFormat="1" applyFont="1" applyFill="1" applyBorder="1" applyAlignment="1" applyProtection="1">
      <alignment horizontal="center"/>
      <protection hidden="1"/>
    </xf>
    <xf numFmtId="0" fontId="74" fillId="55" borderId="0" xfId="0" applyFont="1" applyFill="1" applyBorder="1" applyAlignment="1" applyProtection="1">
      <alignment horizontal="right"/>
      <protection hidden="1"/>
    </xf>
    <xf numFmtId="0" fontId="74" fillId="55" borderId="50" xfId="0" applyFont="1" applyFill="1" applyBorder="1" applyAlignment="1" applyProtection="1">
      <alignment/>
      <protection hidden="1"/>
    </xf>
    <xf numFmtId="0" fontId="74" fillId="55" borderId="51" xfId="0" applyFont="1" applyFill="1" applyBorder="1" applyAlignment="1" applyProtection="1">
      <alignment/>
      <protection hidden="1"/>
    </xf>
    <xf numFmtId="166" fontId="75" fillId="53" borderId="41" xfId="0" applyNumberFormat="1" applyFont="1" applyFill="1" applyBorder="1" applyAlignment="1" applyProtection="1">
      <alignment horizontal="center"/>
      <protection hidden="1"/>
    </xf>
    <xf numFmtId="165" fontId="75" fillId="53" borderId="41" xfId="0" applyNumberFormat="1" applyFont="1" applyFill="1" applyBorder="1" applyAlignment="1" applyProtection="1">
      <alignment horizontal="center"/>
      <protection hidden="1"/>
    </xf>
    <xf numFmtId="0" fontId="75" fillId="55" borderId="52" xfId="0" applyFont="1" applyFill="1" applyBorder="1" applyAlignment="1" applyProtection="1">
      <alignment horizontal="center" wrapText="1"/>
      <protection hidden="1"/>
    </xf>
    <xf numFmtId="0" fontId="74" fillId="55" borderId="53" xfId="0" applyFont="1" applyFill="1" applyBorder="1" applyAlignment="1" applyProtection="1">
      <alignment/>
      <protection hidden="1"/>
    </xf>
    <xf numFmtId="165" fontId="74" fillId="54" borderId="54" xfId="0" applyNumberFormat="1" applyFont="1" applyFill="1" applyBorder="1" applyAlignment="1" applyProtection="1">
      <alignment horizontal="center" wrapText="1"/>
      <protection locked="0"/>
    </xf>
    <xf numFmtId="165" fontId="74" fillId="54" borderId="28" xfId="0" applyNumberFormat="1" applyFont="1" applyFill="1" applyBorder="1" applyAlignment="1" applyProtection="1">
      <alignment horizontal="center" wrapText="1"/>
      <protection locked="0"/>
    </xf>
    <xf numFmtId="0" fontId="75" fillId="55" borderId="26" xfId="0" applyNumberFormat="1" applyFont="1" applyFill="1" applyBorder="1" applyAlignment="1" applyProtection="1">
      <alignment/>
      <protection hidden="1"/>
    </xf>
    <xf numFmtId="0" fontId="74" fillId="55" borderId="49" xfId="0" applyFont="1" applyFill="1" applyBorder="1" applyAlignment="1" applyProtection="1">
      <alignment horizontal="center"/>
      <protection hidden="1"/>
    </xf>
    <xf numFmtId="0" fontId="74" fillId="55" borderId="55" xfId="0" applyFont="1" applyFill="1" applyBorder="1" applyAlignment="1" applyProtection="1">
      <alignment/>
      <protection hidden="1"/>
    </xf>
    <xf numFmtId="0" fontId="74" fillId="55" borderId="56" xfId="0" applyFont="1" applyFill="1" applyBorder="1" applyAlignment="1" applyProtection="1">
      <alignment/>
      <protection hidden="1"/>
    </xf>
    <xf numFmtId="165" fontId="75" fillId="9" borderId="41" xfId="0" applyNumberFormat="1" applyFont="1" applyFill="1" applyBorder="1" applyAlignment="1" applyProtection="1">
      <alignment horizontal="center"/>
      <protection hidden="1"/>
    </xf>
    <xf numFmtId="0" fontId="75" fillId="9" borderId="51" xfId="0" applyFont="1" applyFill="1" applyBorder="1" applyAlignment="1" applyProtection="1">
      <alignment/>
      <protection hidden="1"/>
    </xf>
    <xf numFmtId="165" fontId="75" fillId="9" borderId="57" xfId="0" applyNumberFormat="1" applyFont="1" applyFill="1" applyBorder="1" applyAlignment="1" applyProtection="1">
      <alignment horizontal="center"/>
      <protection hidden="1"/>
    </xf>
    <xf numFmtId="165" fontId="75" fillId="9" borderId="58" xfId="0" applyNumberFormat="1" applyFont="1" applyFill="1" applyBorder="1" applyAlignment="1" applyProtection="1">
      <alignment horizontal="center"/>
      <protection hidden="1"/>
    </xf>
    <xf numFmtId="165" fontId="74" fillId="55" borderId="59" xfId="0" applyNumberFormat="1" applyFont="1" applyFill="1" applyBorder="1" applyAlignment="1" applyProtection="1">
      <alignment horizontal="center"/>
      <protection locked="0"/>
    </xf>
    <xf numFmtId="165" fontId="74" fillId="55" borderId="60" xfId="0" applyNumberFormat="1" applyFont="1" applyFill="1" applyBorder="1" applyAlignment="1" applyProtection="1">
      <alignment horizontal="center"/>
      <protection locked="0"/>
    </xf>
    <xf numFmtId="165" fontId="74" fillId="55" borderId="59" xfId="0" applyNumberFormat="1" applyFont="1" applyFill="1" applyBorder="1" applyAlignment="1" applyProtection="1">
      <alignment horizontal="center"/>
      <protection hidden="1" locked="0"/>
    </xf>
    <xf numFmtId="165" fontId="74" fillId="55" borderId="43" xfId="0" applyNumberFormat="1" applyFont="1" applyFill="1" applyBorder="1" applyAlignment="1" applyProtection="1">
      <alignment horizontal="center"/>
      <protection hidden="1" locked="0"/>
    </xf>
    <xf numFmtId="165" fontId="74" fillId="55" borderId="25" xfId="0" applyNumberFormat="1" applyFont="1" applyFill="1" applyBorder="1" applyAlignment="1" applyProtection="1">
      <alignment horizontal="center"/>
      <protection hidden="1" locked="0"/>
    </xf>
    <xf numFmtId="165" fontId="74" fillId="55" borderId="26" xfId="0" applyNumberFormat="1" applyFont="1" applyFill="1" applyBorder="1" applyAlignment="1" applyProtection="1">
      <alignment horizontal="center"/>
      <protection hidden="1" locked="0"/>
    </xf>
    <xf numFmtId="165" fontId="74" fillId="55" borderId="61" xfId="0" applyNumberFormat="1" applyFont="1" applyFill="1" applyBorder="1" applyAlignment="1" applyProtection="1">
      <alignment horizontal="center"/>
      <protection hidden="1" locked="0"/>
    </xf>
    <xf numFmtId="165" fontId="74" fillId="55" borderId="62" xfId="0" applyNumberFormat="1" applyFont="1" applyFill="1" applyBorder="1" applyAlignment="1" applyProtection="1">
      <alignment horizontal="center"/>
      <protection hidden="1" locked="0"/>
    </xf>
    <xf numFmtId="165" fontId="74" fillId="55" borderId="62" xfId="0" applyNumberFormat="1" applyFont="1" applyFill="1" applyBorder="1" applyAlignment="1" applyProtection="1">
      <alignment horizontal="center"/>
      <protection locked="0"/>
    </xf>
    <xf numFmtId="165" fontId="74" fillId="55" borderId="63" xfId="0" applyNumberFormat="1" applyFont="1" applyFill="1" applyBorder="1" applyAlignment="1" applyProtection="1">
      <alignment/>
      <protection hidden="1"/>
    </xf>
    <xf numFmtId="0" fontId="74" fillId="55" borderId="46" xfId="0" applyFont="1" applyFill="1" applyBorder="1" applyAlignment="1" applyProtection="1">
      <alignment/>
      <protection hidden="1"/>
    </xf>
    <xf numFmtId="166" fontId="77" fillId="55" borderId="0" xfId="0" applyNumberFormat="1" applyFont="1" applyFill="1" applyBorder="1" applyAlignment="1" applyProtection="1">
      <alignment horizontal="center"/>
      <protection hidden="1"/>
    </xf>
    <xf numFmtId="0" fontId="78" fillId="55" borderId="0" xfId="0" applyFont="1" applyFill="1" applyBorder="1" applyAlignment="1" applyProtection="1">
      <alignment/>
      <protection hidden="1"/>
    </xf>
    <xf numFmtId="0" fontId="75" fillId="55" borderId="0" xfId="0" applyFont="1" applyFill="1" applyBorder="1" applyAlignment="1" applyProtection="1">
      <alignment horizontal="left"/>
      <protection hidden="1"/>
    </xf>
    <xf numFmtId="0" fontId="75" fillId="55" borderId="40" xfId="0" applyFont="1" applyFill="1" applyBorder="1" applyAlignment="1" applyProtection="1">
      <alignment horizontal="center"/>
      <protection hidden="1"/>
    </xf>
    <xf numFmtId="0" fontId="74" fillId="55" borderId="0" xfId="0" applyFont="1" applyFill="1" applyBorder="1" applyAlignment="1" applyProtection="1">
      <alignment horizontal="center"/>
      <protection hidden="1"/>
    </xf>
    <xf numFmtId="0" fontId="74" fillId="55" borderId="51" xfId="0" applyFont="1" applyFill="1" applyBorder="1" applyAlignment="1" applyProtection="1">
      <alignment horizontal="center"/>
      <protection hidden="1"/>
    </xf>
    <xf numFmtId="0" fontId="79" fillId="55" borderId="0" xfId="0" applyFont="1" applyFill="1" applyAlignment="1" applyProtection="1">
      <alignment/>
      <protection hidden="1"/>
    </xf>
    <xf numFmtId="0" fontId="76" fillId="55" borderId="0" xfId="0" applyFont="1" applyFill="1" applyAlignment="1" applyProtection="1">
      <alignment horizontal="center"/>
      <protection hidden="1"/>
    </xf>
    <xf numFmtId="0" fontId="5" fillId="55" borderId="0" xfId="0" applyFont="1" applyFill="1" applyBorder="1" applyAlignment="1" applyProtection="1">
      <alignment horizontal="left"/>
      <protection hidden="1"/>
    </xf>
    <xf numFmtId="0" fontId="9" fillId="55" borderId="0" xfId="0" applyFont="1" applyFill="1" applyBorder="1" applyAlignment="1" applyProtection="1">
      <alignment/>
      <protection hidden="1"/>
    </xf>
    <xf numFmtId="165" fontId="76" fillId="55" borderId="0" xfId="0" applyNumberFormat="1" applyFont="1" applyFill="1" applyBorder="1" applyAlignment="1" applyProtection="1">
      <alignment horizontal="center"/>
      <protection hidden="1"/>
    </xf>
    <xf numFmtId="0" fontId="74" fillId="55" borderId="53" xfId="0" applyFont="1" applyFill="1" applyBorder="1" applyAlignment="1" applyProtection="1">
      <alignment/>
      <protection hidden="1"/>
    </xf>
    <xf numFmtId="0" fontId="74" fillId="55" borderId="64" xfId="0" applyFont="1" applyFill="1" applyBorder="1" applyAlignment="1" applyProtection="1">
      <alignment/>
      <protection hidden="1"/>
    </xf>
    <xf numFmtId="165" fontId="5" fillId="9" borderId="65" xfId="0" applyNumberFormat="1" applyFont="1" applyFill="1" applyBorder="1" applyAlignment="1" applyProtection="1">
      <alignment horizontal="center"/>
      <protection hidden="1"/>
    </xf>
    <xf numFmtId="165" fontId="75" fillId="9" borderId="65" xfId="0" applyNumberFormat="1" applyFont="1" applyFill="1" applyBorder="1" applyAlignment="1" applyProtection="1">
      <alignment horizontal="center"/>
      <protection hidden="1"/>
    </xf>
    <xf numFmtId="10" fontId="77" fillId="55" borderId="0" xfId="0" applyNumberFormat="1" applyFont="1" applyFill="1" applyBorder="1" applyAlignment="1" applyProtection="1">
      <alignment horizontal="center"/>
      <protection hidden="1"/>
    </xf>
    <xf numFmtId="165" fontId="77" fillId="55" borderId="0" xfId="0" applyNumberFormat="1" applyFont="1" applyFill="1" applyBorder="1" applyAlignment="1" applyProtection="1">
      <alignment horizontal="center"/>
      <protection hidden="1"/>
    </xf>
    <xf numFmtId="0" fontId="9" fillId="55" borderId="0" xfId="0" applyFont="1" applyFill="1" applyAlignment="1" applyProtection="1">
      <alignment/>
      <protection hidden="1"/>
    </xf>
    <xf numFmtId="49" fontId="9" fillId="55" borderId="0" xfId="0" applyNumberFormat="1" applyFont="1" applyFill="1" applyAlignment="1" applyProtection="1">
      <alignment/>
      <protection hidden="1"/>
    </xf>
    <xf numFmtId="0" fontId="5" fillId="55" borderId="0" xfId="0" applyFont="1" applyFill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22" fontId="76" fillId="55" borderId="0" xfId="0" applyNumberFormat="1" applyFont="1" applyFill="1" applyAlignment="1" applyProtection="1">
      <alignment/>
      <protection hidden="1"/>
    </xf>
    <xf numFmtId="0" fontId="75" fillId="55" borderId="13" xfId="0" applyFont="1" applyFill="1" applyBorder="1" applyAlignment="1" applyProtection="1">
      <alignment horizontal="left" indent="2"/>
      <protection hidden="1" locked="0"/>
    </xf>
    <xf numFmtId="0" fontId="74" fillId="9" borderId="51" xfId="0" applyFont="1" applyFill="1" applyBorder="1" applyAlignment="1" applyProtection="1">
      <alignment horizontal="center"/>
      <protection hidden="1"/>
    </xf>
    <xf numFmtId="0" fontId="74" fillId="55" borderId="16" xfId="0" applyFont="1" applyFill="1" applyBorder="1" applyAlignment="1" applyProtection="1">
      <alignment horizontal="center"/>
      <protection hidden="1" locked="0"/>
    </xf>
    <xf numFmtId="0" fontId="75" fillId="54" borderId="30" xfId="0" applyFont="1" applyFill="1" applyBorder="1" applyAlignment="1" applyProtection="1">
      <alignment horizontal="center"/>
      <protection hidden="1" locked="0"/>
    </xf>
    <xf numFmtId="0" fontId="75" fillId="54" borderId="26" xfId="0" applyFont="1" applyFill="1" applyBorder="1" applyAlignment="1" applyProtection="1">
      <alignment horizontal="center"/>
      <protection hidden="1" locked="0"/>
    </xf>
    <xf numFmtId="0" fontId="75" fillId="55" borderId="13" xfId="0" applyFont="1" applyFill="1" applyBorder="1" applyAlignment="1" applyProtection="1">
      <alignment horizontal="left"/>
      <protection hidden="1"/>
    </xf>
    <xf numFmtId="0" fontId="75" fillId="55" borderId="13" xfId="0" applyNumberFormat="1" applyFont="1" applyFill="1" applyBorder="1" applyAlignment="1" applyProtection="1">
      <alignment horizontal="left"/>
      <protection hidden="1"/>
    </xf>
    <xf numFmtId="10" fontId="74" fillId="54" borderId="30" xfId="0" applyNumberFormat="1" applyFont="1" applyFill="1" applyBorder="1" applyAlignment="1" applyProtection="1">
      <alignment horizontal="center"/>
      <protection locked="0"/>
    </xf>
    <xf numFmtId="10" fontId="74" fillId="54" borderId="13" xfId="0" applyNumberFormat="1" applyFont="1" applyFill="1" applyBorder="1" applyAlignment="1" applyProtection="1">
      <alignment horizontal="center"/>
      <protection locked="0"/>
    </xf>
    <xf numFmtId="0" fontId="75" fillId="55" borderId="17" xfId="0" applyFont="1" applyFill="1" applyBorder="1" applyAlignment="1" applyProtection="1">
      <alignment horizontal="right"/>
      <protection hidden="1"/>
    </xf>
    <xf numFmtId="166" fontId="75" fillId="54" borderId="30" xfId="0" applyNumberFormat="1" applyFont="1" applyFill="1" applyBorder="1" applyAlignment="1" applyProtection="1">
      <alignment horizontal="center"/>
      <protection hidden="1" locked="0"/>
    </xf>
    <xf numFmtId="166" fontId="75" fillId="54" borderId="26" xfId="0" applyNumberFormat="1" applyFont="1" applyFill="1" applyBorder="1" applyAlignment="1" applyProtection="1">
      <alignment horizontal="center"/>
      <protection hidden="1" locked="0"/>
    </xf>
    <xf numFmtId="0" fontId="75" fillId="53" borderId="40" xfId="0" applyFont="1" applyFill="1" applyBorder="1" applyAlignment="1" applyProtection="1">
      <alignment horizontal="left"/>
      <protection hidden="1"/>
    </xf>
    <xf numFmtId="0" fontId="75" fillId="53" borderId="42" xfId="0" applyFont="1" applyFill="1" applyBorder="1" applyAlignment="1" applyProtection="1">
      <alignment horizontal="left"/>
      <protection hidden="1"/>
    </xf>
    <xf numFmtId="0" fontId="75" fillId="9" borderId="40" xfId="0" applyFont="1" applyFill="1" applyBorder="1" applyAlignment="1" applyProtection="1">
      <alignment horizontal="left"/>
      <protection hidden="1"/>
    </xf>
    <xf numFmtId="0" fontId="78" fillId="9" borderId="66" xfId="0" applyFont="1" applyFill="1" applyBorder="1" applyAlignment="1" applyProtection="1">
      <alignment horizontal="left" wrapText="1"/>
      <protection hidden="1"/>
    </xf>
    <xf numFmtId="0" fontId="78" fillId="9" borderId="49" xfId="0" applyFont="1" applyFill="1" applyBorder="1" applyAlignment="1" applyProtection="1">
      <alignment horizontal="left" wrapText="1"/>
      <protection hidden="1"/>
    </xf>
    <xf numFmtId="0" fontId="78" fillId="9" borderId="67" xfId="0" applyFont="1" applyFill="1" applyBorder="1" applyAlignment="1" applyProtection="1">
      <alignment horizontal="left" wrapText="1"/>
      <protection hidden="1"/>
    </xf>
    <xf numFmtId="0" fontId="74" fillId="55" borderId="16" xfId="0" applyNumberFormat="1" applyFont="1" applyFill="1" applyBorder="1" applyAlignment="1" applyProtection="1">
      <alignment horizontal="center" shrinkToFit="1"/>
      <protection hidden="1" locked="0"/>
    </xf>
    <xf numFmtId="0" fontId="75" fillId="55" borderId="46" xfId="0" applyFont="1" applyFill="1" applyBorder="1" applyAlignment="1" applyProtection="1">
      <alignment horizontal="left" indent="2"/>
      <protection hidden="1" locked="0"/>
    </xf>
    <xf numFmtId="0" fontId="75" fillId="55" borderId="29" xfId="0" applyFont="1" applyFill="1" applyBorder="1" applyAlignment="1" applyProtection="1">
      <alignment horizontal="left" indent="2"/>
      <protection hidden="1" locked="0"/>
    </xf>
    <xf numFmtId="0" fontId="75" fillId="55" borderId="68" xfId="0" applyFont="1" applyFill="1" applyBorder="1" applyAlignment="1" applyProtection="1">
      <alignment horizontal="left" indent="2"/>
      <protection hidden="1" locked="0"/>
    </xf>
    <xf numFmtId="0" fontId="78" fillId="55" borderId="0" xfId="0" applyFont="1" applyFill="1" applyBorder="1" applyAlignment="1" applyProtection="1">
      <alignment horizontal="left"/>
      <protection hidden="1"/>
    </xf>
    <xf numFmtId="3" fontId="75" fillId="54" borderId="19" xfId="0" applyNumberFormat="1" applyFont="1" applyFill="1" applyBorder="1" applyAlignment="1" applyProtection="1">
      <alignment horizontal="center"/>
      <protection hidden="1" locked="0"/>
    </xf>
    <xf numFmtId="3" fontId="75" fillId="54" borderId="25" xfId="0" applyNumberFormat="1" applyFont="1" applyFill="1" applyBorder="1" applyAlignment="1" applyProtection="1">
      <alignment horizontal="center"/>
      <protection hidden="1" locked="0"/>
    </xf>
    <xf numFmtId="0" fontId="75" fillId="55" borderId="69" xfId="0" applyFont="1" applyFill="1" applyBorder="1" applyAlignment="1" applyProtection="1">
      <alignment horizontal="left" indent="2"/>
      <protection hidden="1" locked="0"/>
    </xf>
    <xf numFmtId="0" fontId="75" fillId="55" borderId="70" xfId="0" applyFont="1" applyFill="1" applyBorder="1" applyAlignment="1" applyProtection="1">
      <alignment horizontal="left" indent="2"/>
      <protection hidden="1" locked="0"/>
    </xf>
    <xf numFmtId="0" fontId="74" fillId="55" borderId="36" xfId="0" applyFont="1" applyFill="1" applyBorder="1" applyAlignment="1" applyProtection="1">
      <alignment horizontal="center"/>
      <protection hidden="1"/>
    </xf>
    <xf numFmtId="0" fontId="74" fillId="55" borderId="0" xfId="0" applyFont="1" applyFill="1" applyBorder="1" applyAlignment="1" applyProtection="1">
      <alignment horizontal="center"/>
      <protection hidden="1"/>
    </xf>
    <xf numFmtId="0" fontId="74" fillId="55" borderId="51" xfId="0" applyFont="1" applyFill="1" applyBorder="1" applyAlignment="1" applyProtection="1">
      <alignment horizontal="center"/>
      <protection hidden="1"/>
    </xf>
    <xf numFmtId="0" fontId="78" fillId="53" borderId="52" xfId="0" applyFont="1" applyFill="1" applyBorder="1" applyAlignment="1" applyProtection="1">
      <alignment horizontal="center"/>
      <protection hidden="1"/>
    </xf>
    <xf numFmtId="0" fontId="78" fillId="53" borderId="40" xfId="0" applyFont="1" applyFill="1" applyBorder="1" applyAlignment="1" applyProtection="1">
      <alignment horizontal="center"/>
      <protection hidden="1"/>
    </xf>
    <xf numFmtId="0" fontId="78" fillId="53" borderId="42" xfId="0" applyFont="1" applyFill="1" applyBorder="1" applyAlignment="1" applyProtection="1">
      <alignment horizontal="center"/>
      <protection hidden="1"/>
    </xf>
    <xf numFmtId="10" fontId="75" fillId="54" borderId="17" xfId="0" applyNumberFormat="1" applyFont="1" applyFill="1" applyBorder="1" applyAlignment="1" applyProtection="1">
      <alignment horizontal="center"/>
      <protection hidden="1" locked="0"/>
    </xf>
    <xf numFmtId="0" fontId="5" fillId="3" borderId="17" xfId="0" applyFont="1" applyFill="1" applyBorder="1" applyAlignment="1" applyProtection="1">
      <alignment horizontal="right"/>
      <protection hidden="1"/>
    </xf>
    <xf numFmtId="166" fontId="75" fillId="9" borderId="17" xfId="0" applyNumberFormat="1" applyFont="1" applyFill="1" applyBorder="1" applyAlignment="1" applyProtection="1">
      <alignment horizontal="center"/>
      <protection hidden="1"/>
    </xf>
    <xf numFmtId="166" fontId="75" fillId="9" borderId="30" xfId="0" applyNumberFormat="1" applyFont="1" applyFill="1" applyBorder="1" applyAlignment="1" applyProtection="1">
      <alignment horizontal="center"/>
      <protection hidden="1"/>
    </xf>
    <xf numFmtId="166" fontId="75" fillId="9" borderId="26" xfId="0" applyNumberFormat="1" applyFont="1" applyFill="1" applyBorder="1" applyAlignment="1" applyProtection="1">
      <alignment horizontal="center"/>
      <protection hidden="1"/>
    </xf>
    <xf numFmtId="0" fontId="66" fillId="55" borderId="13" xfId="107" applyFill="1" applyBorder="1" applyAlignment="1" applyProtection="1">
      <alignment horizontal="left" indent="11"/>
      <protection hidden="1"/>
    </xf>
    <xf numFmtId="0" fontId="66" fillId="55" borderId="26" xfId="107" applyFill="1" applyBorder="1" applyAlignment="1" applyProtection="1">
      <alignment horizontal="left" indent="11"/>
      <protection hidden="1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78" fillId="53" borderId="71" xfId="0" applyFont="1" applyFill="1" applyBorder="1" applyAlignment="1" applyProtection="1">
      <alignment horizontal="center"/>
      <protection hidden="1"/>
    </xf>
    <xf numFmtId="0" fontId="78" fillId="53" borderId="72" xfId="0" applyFont="1" applyFill="1" applyBorder="1" applyAlignment="1" applyProtection="1">
      <alignment horizontal="center"/>
      <protection hidden="1"/>
    </xf>
    <xf numFmtId="0" fontId="75" fillId="54" borderId="13" xfId="0" applyFont="1" applyFill="1" applyBorder="1" applyAlignment="1" applyProtection="1">
      <alignment horizontal="center"/>
      <protection hidden="1" locked="0"/>
    </xf>
    <xf numFmtId="0" fontId="74" fillId="55" borderId="73" xfId="0" applyFont="1" applyFill="1" applyBorder="1" applyAlignment="1" applyProtection="1">
      <alignment horizontal="center"/>
      <protection hidden="1"/>
    </xf>
    <xf numFmtId="0" fontId="74" fillId="55" borderId="74" xfId="0" applyFont="1" applyFill="1" applyBorder="1" applyAlignment="1" applyProtection="1">
      <alignment horizontal="center"/>
      <protection hidden="1"/>
    </xf>
    <xf numFmtId="165" fontId="74" fillId="55" borderId="73" xfId="0" applyNumberFormat="1" applyFont="1" applyFill="1" applyBorder="1" applyAlignment="1" applyProtection="1">
      <alignment horizontal="center"/>
      <protection hidden="1"/>
    </xf>
    <xf numFmtId="165" fontId="74" fillId="55" borderId="74" xfId="0" applyNumberFormat="1" applyFont="1" applyFill="1" applyBorder="1" applyAlignment="1" applyProtection="1">
      <alignment horizontal="center"/>
      <protection hidden="1"/>
    </xf>
    <xf numFmtId="0" fontId="75" fillId="55" borderId="0" xfId="0" applyFont="1" applyFill="1" applyBorder="1" applyAlignment="1" applyProtection="1">
      <alignment horizontal="left"/>
      <protection hidden="1"/>
    </xf>
    <xf numFmtId="0" fontId="74" fillId="0" borderId="75" xfId="0" applyFont="1" applyBorder="1" applyAlignment="1" applyProtection="1">
      <alignment horizontal="center"/>
      <protection hidden="1"/>
    </xf>
    <xf numFmtId="0" fontId="75" fillId="55" borderId="23" xfId="0" applyFont="1" applyFill="1" applyBorder="1" applyAlignment="1" applyProtection="1">
      <alignment horizontal="left"/>
      <protection hidden="1"/>
    </xf>
    <xf numFmtId="0" fontId="75" fillId="55" borderId="16" xfId="0" applyFont="1" applyFill="1" applyBorder="1" applyAlignment="1" applyProtection="1">
      <alignment horizontal="center"/>
      <protection hidden="1" locked="0"/>
    </xf>
    <xf numFmtId="0" fontId="78" fillId="53" borderId="0" xfId="0" applyFont="1" applyFill="1" applyBorder="1" applyAlignment="1" applyProtection="1">
      <alignment horizontal="center" wrapText="1"/>
      <protection hidden="1" locked="0"/>
    </xf>
    <xf numFmtId="0" fontId="74" fillId="55" borderId="76" xfId="0" applyFont="1" applyFill="1" applyBorder="1" applyAlignment="1" applyProtection="1">
      <alignment horizontal="center"/>
      <protection hidden="1"/>
    </xf>
    <xf numFmtId="0" fontId="74" fillId="55" borderId="72" xfId="0" applyFont="1" applyFill="1" applyBorder="1" applyAlignment="1" applyProtection="1">
      <alignment horizontal="center"/>
      <protection hidden="1"/>
    </xf>
    <xf numFmtId="0" fontId="75" fillId="55" borderId="40" xfId="0" applyFont="1" applyFill="1" applyBorder="1" applyAlignment="1" applyProtection="1">
      <alignment horizontal="center"/>
      <protection hidden="1"/>
    </xf>
    <xf numFmtId="0" fontId="80" fillId="56" borderId="36" xfId="0" applyFont="1" applyFill="1" applyBorder="1" applyAlignment="1" applyProtection="1">
      <alignment horizontal="center" vertical="center" wrapText="1"/>
      <protection hidden="1"/>
    </xf>
    <xf numFmtId="0" fontId="81" fillId="56" borderId="36" xfId="0" applyFont="1" applyFill="1" applyBorder="1" applyAlignment="1" applyProtection="1">
      <alignment horizontal="center" vertical="center" wrapText="1"/>
      <protection hidden="1"/>
    </xf>
    <xf numFmtId="0" fontId="81" fillId="56" borderId="77" xfId="0" applyFont="1" applyFill="1" applyBorder="1" applyAlignment="1" applyProtection="1">
      <alignment horizontal="center" vertical="center" wrapText="1"/>
      <protection hidden="1"/>
    </xf>
    <xf numFmtId="0" fontId="81" fillId="56" borderId="0" xfId="0" applyFont="1" applyFill="1" applyBorder="1" applyAlignment="1" applyProtection="1">
      <alignment horizontal="center" vertical="center" wrapText="1"/>
      <protection hidden="1"/>
    </xf>
    <xf numFmtId="0" fontId="81" fillId="56" borderId="72" xfId="0" applyFont="1" applyFill="1" applyBorder="1" applyAlignment="1" applyProtection="1">
      <alignment horizontal="center" vertical="center" wrapText="1"/>
      <protection hidden="1"/>
    </xf>
    <xf numFmtId="0" fontId="81" fillId="56" borderId="2" xfId="0" applyFont="1" applyFill="1" applyBorder="1" applyAlignment="1" applyProtection="1">
      <alignment horizontal="center" vertical="center" wrapText="1"/>
      <protection hidden="1"/>
    </xf>
    <xf numFmtId="0" fontId="81" fillId="56" borderId="78" xfId="0" applyFont="1" applyFill="1" applyBorder="1" applyAlignment="1" applyProtection="1">
      <alignment horizontal="center" vertical="center" wrapText="1"/>
      <protection hidden="1"/>
    </xf>
    <xf numFmtId="49" fontId="78" fillId="54" borderId="25" xfId="0" applyNumberFormat="1" applyFont="1" applyFill="1" applyBorder="1" applyAlignment="1" applyProtection="1">
      <alignment horizontal="left"/>
      <protection hidden="1" locked="0"/>
    </xf>
    <xf numFmtId="49" fontId="78" fillId="54" borderId="79" xfId="0" applyNumberFormat="1" applyFont="1" applyFill="1" applyBorder="1" applyAlignment="1" applyProtection="1">
      <alignment horizontal="left"/>
      <protection hidden="1" locked="0"/>
    </xf>
    <xf numFmtId="49" fontId="78" fillId="54" borderId="19" xfId="0" applyNumberFormat="1" applyFont="1" applyFill="1" applyBorder="1" applyAlignment="1" applyProtection="1">
      <alignment horizontal="left"/>
      <protection hidden="1" locked="0"/>
    </xf>
    <xf numFmtId="0" fontId="74" fillId="55" borderId="45" xfId="0" applyFont="1" applyFill="1" applyBorder="1" applyAlignment="1" applyProtection="1">
      <alignment horizontal="center"/>
      <protection hidden="1"/>
    </xf>
    <xf numFmtId="0" fontId="74" fillId="55" borderId="46" xfId="0" applyFont="1" applyFill="1" applyBorder="1" applyAlignment="1" applyProtection="1">
      <alignment horizontal="center"/>
      <protection hidden="1"/>
    </xf>
    <xf numFmtId="0" fontId="76" fillId="55" borderId="0" xfId="0" applyFont="1" applyFill="1" applyBorder="1" applyAlignment="1" applyProtection="1">
      <alignment horizontal="left"/>
      <protection hidden="1"/>
    </xf>
    <xf numFmtId="0" fontId="74" fillId="55" borderId="13" xfId="0" applyFont="1" applyFill="1" applyBorder="1" applyAlignment="1" applyProtection="1">
      <alignment horizontal="center"/>
      <protection hidden="1" locked="0"/>
    </xf>
    <xf numFmtId="49" fontId="74" fillId="55" borderId="13" xfId="0" applyNumberFormat="1" applyFont="1" applyFill="1" applyBorder="1" applyAlignment="1" applyProtection="1">
      <alignment horizontal="center"/>
      <protection hidden="1" locked="0"/>
    </xf>
    <xf numFmtId="188" fontId="74" fillId="55" borderId="16" xfId="0" applyNumberFormat="1" applyFont="1" applyFill="1" applyBorder="1" applyAlignment="1" applyProtection="1">
      <alignment horizontal="center"/>
      <protection hidden="1" locked="0"/>
    </xf>
    <xf numFmtId="166" fontId="74" fillId="55" borderId="16" xfId="0" applyNumberFormat="1" applyFont="1" applyFill="1" applyBorder="1" applyAlignment="1" applyProtection="1">
      <alignment horizontal="center"/>
      <protection hidden="1" locked="0"/>
    </xf>
    <xf numFmtId="14" fontId="74" fillId="55" borderId="16" xfId="0" applyNumberFormat="1" applyFont="1" applyFill="1" applyBorder="1" applyAlignment="1" applyProtection="1">
      <alignment horizontal="center"/>
      <protection hidden="1" locked="0"/>
    </xf>
  </cellXfs>
  <cellStyles count="427">
    <cellStyle name="Normal" xfId="0"/>
    <cellStyle name="*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Asterisk" xfId="64"/>
    <cellStyle name="Bad" xfId="65"/>
    <cellStyle name="Bad 2" xfId="66"/>
    <cellStyle name="BottomRow" xfId="67"/>
    <cellStyle name="Calculation" xfId="68"/>
    <cellStyle name="Calculation 2" xfId="69"/>
    <cellStyle name="Check Cell" xfId="70"/>
    <cellStyle name="Check Cell 2" xfId="71"/>
    <cellStyle name="colhdrMP2_DP_IEDATA_IMPORT" xfId="72"/>
    <cellStyle name="Comma" xfId="73"/>
    <cellStyle name="Comma [0]" xfId="74"/>
    <cellStyle name="Comma [0] 2" xfId="75"/>
    <cellStyle name="Comma 2" xfId="76"/>
    <cellStyle name="Comma 3" xfId="77"/>
    <cellStyle name="Comma 4" xfId="78"/>
    <cellStyle name="Comma0" xfId="79"/>
    <cellStyle name="comment" xfId="80"/>
    <cellStyle name="Currency" xfId="81"/>
    <cellStyle name="Currency [0]" xfId="82"/>
    <cellStyle name="Currency [0] 2" xfId="83"/>
    <cellStyle name="Currency 2" xfId="84"/>
    <cellStyle name="Currency 3" xfId="85"/>
    <cellStyle name="Currency 4" xfId="86"/>
    <cellStyle name="Currency0" xfId="87"/>
    <cellStyle name="Explanatory Text" xfId="88"/>
    <cellStyle name="Explanatory Text 2" xfId="89"/>
    <cellStyle name="Fixed" xfId="90"/>
    <cellStyle name="Followed Hyperlink" xfId="91"/>
    <cellStyle name="Footnote" xfId="92"/>
    <cellStyle name="Footnote Text" xfId="93"/>
    <cellStyle name="FootnoteNumber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eading 3 2" xfId="103"/>
    <cellStyle name="Heading 4" xfId="104"/>
    <cellStyle name="Heading 4 2" xfId="105"/>
    <cellStyle name="HeadingLeft" xfId="106"/>
    <cellStyle name="Hyperlink" xfId="107"/>
    <cellStyle name="Input" xfId="108"/>
    <cellStyle name="Input 2" xfId="109"/>
    <cellStyle name="Linked Cell" xfId="110"/>
    <cellStyle name="Linked Cell 2" xfId="111"/>
    <cellStyle name="M)PTextLeft" xfId="112"/>
    <cellStyle name="MPBackground" xfId="113"/>
    <cellStyle name="MPBorderRow" xfId="114"/>
    <cellStyle name="MPBoxCurrency0Left" xfId="115"/>
    <cellStyle name="MPBoxGrayBoldLeft" xfId="116"/>
    <cellStyle name="MPCompFieldLabel" xfId="117"/>
    <cellStyle name="MPCurrency" xfId="118"/>
    <cellStyle name="MPCurrency0" xfId="119"/>
    <cellStyle name="MPCurrency0Blue" xfId="120"/>
    <cellStyle name="MPCurrency0BlueCenter" xfId="121"/>
    <cellStyle name="MPCurrency0BlueLeft" xfId="122"/>
    <cellStyle name="MPCurrency0Bold" xfId="123"/>
    <cellStyle name="MPCurrency0Center" xfId="124"/>
    <cellStyle name="MPCurrency0Center11" xfId="125"/>
    <cellStyle name="MPCurrency0Left" xfId="126"/>
    <cellStyle name="MPCurrency0Left11pt" xfId="127"/>
    <cellStyle name="MPCurrency0Right11pt" xfId="128"/>
    <cellStyle name="MPCurrency0TopBorder" xfId="129"/>
    <cellStyle name="MPCurrency0TopBorderCenter" xfId="130"/>
    <cellStyle name="MPCurrency2" xfId="131"/>
    <cellStyle name="MPCurrency2Blue" xfId="132"/>
    <cellStyle name="MPCurrency2Blue11pt" xfId="133"/>
    <cellStyle name="MPCurrency2BlueCenter" xfId="134"/>
    <cellStyle name="MPCurrency2BlueLeft" xfId="135"/>
    <cellStyle name="MPCurrency2Bold" xfId="136"/>
    <cellStyle name="MPCurrency2Center" xfId="137"/>
    <cellStyle name="MPCurrency2CenterTopBorder" xfId="138"/>
    <cellStyle name="MPCurrency2Right11pt" xfId="139"/>
    <cellStyle name="MPCurrency2TopBorder" xfId="140"/>
    <cellStyle name="MPDateBlue" xfId="141"/>
    <cellStyle name="MPDateBlue11" xfId="142"/>
    <cellStyle name="MPDateBlueLeft" xfId="143"/>
    <cellStyle name="MPDateBlueLeftShort" xfId="144"/>
    <cellStyle name="MPDateBlueLongLeft" xfId="145"/>
    <cellStyle name="MPDateCenter" xfId="146"/>
    <cellStyle name="MPDateCompSummary" xfId="147"/>
    <cellStyle name="MPDateLeft" xfId="148"/>
    <cellStyle name="MPDateLeftShortImport" xfId="149"/>
    <cellStyle name="MPDateLongCenter" xfId="150"/>
    <cellStyle name="MPDateLongCenterBlue" xfId="151"/>
    <cellStyle name="MPDateLongLeft" xfId="152"/>
    <cellStyle name="MPDateLongSalient" xfId="153"/>
    <cellStyle name="MPDatemmmyyCenterTopBorder" xfId="154"/>
    <cellStyle name="MPDatemmyyCenter" xfId="155"/>
    <cellStyle name="MPDatemmyyCenterNoFill" xfId="156"/>
    <cellStyle name="MPDatemmyyCenterTopBorder" xfId="157"/>
    <cellStyle name="MPDateNoFill" xfId="158"/>
    <cellStyle name="MPDateNoFillHeading" xfId="159"/>
    <cellStyle name="MPDropDown" xfId="160"/>
    <cellStyle name="MPDropDownCenter" xfId="161"/>
    <cellStyle name="MPDropDownCenterBottomAligned" xfId="162"/>
    <cellStyle name="MPDropDownCenterTopBorder" xfId="163"/>
    <cellStyle name="MPDropDownCenterWrap" xfId="164"/>
    <cellStyle name="MPDropDownGridsEffDate" xfId="165"/>
    <cellStyle name="MPDropDownHeadingCenter" xfId="166"/>
    <cellStyle name="MPDropdownInput" xfId="167"/>
    <cellStyle name="MPDropdownInputCenter" xfId="168"/>
    <cellStyle name="MPDropdownInputLeft" xfId="169"/>
    <cellStyle name="MPDropdownInputNoZero" xfId="170"/>
    <cellStyle name="MPDropdownInputRight" xfId="171"/>
    <cellStyle name="MPDropdownInputTitle" xfId="172"/>
    <cellStyle name="MPDropDownLeftIndent" xfId="173"/>
    <cellStyle name="MPDropDownRight" xfId="174"/>
    <cellStyle name="MPDropDownRightWrap" xfId="175"/>
    <cellStyle name="MPDropDownWrap" xfId="176"/>
    <cellStyle name="MPFootnoteNumber" xfId="177"/>
    <cellStyle name="MPFootnoteText" xfId="178"/>
    <cellStyle name="MPFootnoteTextNoFill" xfId="179"/>
    <cellStyle name="MPFormula" xfId="180"/>
    <cellStyle name="MPGrayFill" xfId="181"/>
    <cellStyle name="MPGrayFillBold" xfId="182"/>
    <cellStyle name="MPGridAdjDesc" xfId="183"/>
    <cellStyle name="MPGridAdjDescBlue" xfId="184"/>
    <cellStyle name="MpGridBottomLeft" xfId="185"/>
    <cellStyle name="MPGridBottomRight" xfId="186"/>
    <cellStyle name="MPGridCompData" xfId="187"/>
    <cellStyle name="MPGridCompDataBlue" xfId="188"/>
    <cellStyle name="MPGridCurrency0" xfId="189"/>
    <cellStyle name="MPGridCurrency2" xfId="190"/>
    <cellStyle name="MPGridCurrency2Bold" xfId="191"/>
    <cellStyle name="MPGridCurrnecy0Blue" xfId="192"/>
    <cellStyle name="MPGridDate" xfId="193"/>
    <cellStyle name="MPGridFieldLabel" xfId="194"/>
    <cellStyle name="MPGridNumber0" xfId="195"/>
    <cellStyle name="MPGridRightGutter" xfId="196"/>
    <cellStyle name="MPGridRightGutterBottomBorder" xfId="197"/>
    <cellStyle name="MPGridRightGutterTopBottomBorder" xfId="198"/>
    <cellStyle name="MPGridRightGutterTopBottonBorder" xfId="199"/>
    <cellStyle name="MPGridTopLeftCorner" xfId="200"/>
    <cellStyle name="MpGridTopRightCorner" xfId="201"/>
    <cellStyle name="MPGridTopRow" xfId="202"/>
    <cellStyle name="MPHeading" xfId="203"/>
    <cellStyle name="MPHeading11" xfId="204"/>
    <cellStyle name="MPHeading11Center" xfId="205"/>
    <cellStyle name="MPHeadingBlue" xfId="206"/>
    <cellStyle name="MPHeadingBlueDate" xfId="207"/>
    <cellStyle name="MPHeadingBlueRight" xfId="208"/>
    <cellStyle name="MPHeadingBold" xfId="209"/>
    <cellStyle name="MPHeadingBoldNoBorder" xfId="210"/>
    <cellStyle name="MPHeadingCenter" xfId="211"/>
    <cellStyle name="MPHeadingCenterAcross" xfId="212"/>
    <cellStyle name="MPHeadingCenterAcrossBold" xfId="213"/>
    <cellStyle name="MPHeadingCenterAcrossBordersBold" xfId="214"/>
    <cellStyle name="MPHeadingCenterAcrossTopBottomBorder" xfId="215"/>
    <cellStyle name="MPHeadingCenterRight" xfId="216"/>
    <cellStyle name="MPHeadingCurrency0" xfId="217"/>
    <cellStyle name="MPHeadingItalLeft" xfId="218"/>
    <cellStyle name="MPHeadingItalRight" xfId="219"/>
    <cellStyle name="MPHeadingLef" xfId="220"/>
    <cellStyle name="MPHeadingLeft" xfId="221"/>
    <cellStyle name="MPHeadingLeftNoWrap" xfId="222"/>
    <cellStyle name="MPHeadingRight" xfId="223"/>
    <cellStyle name="MPHeadingRightBlue" xfId="224"/>
    <cellStyle name="MPHeadingRightNoWrap" xfId="225"/>
    <cellStyle name="MPHeadingRightNoWrapBlue" xfId="226"/>
    <cellStyle name="MPHeadingRightTopBorder" xfId="227"/>
    <cellStyle name="MPHeadingTopBorder" xfId="228"/>
    <cellStyle name="MPHyperlink" xfId="229"/>
    <cellStyle name="MPInputBlue" xfId="230"/>
    <cellStyle name="MPInputBlueBrightCurrency0Center" xfId="231"/>
    <cellStyle name="MPInputBlueBrightLeft" xfId="232"/>
    <cellStyle name="MPInputBlueCenter" xfId="233"/>
    <cellStyle name="MPInputBlueCurrency0" xfId="234"/>
    <cellStyle name="MPInputBlueCurrency0Center" xfId="235"/>
    <cellStyle name="MPInputBlueCurrency0Left" xfId="236"/>
    <cellStyle name="MPInputBlueCurrency2Left" xfId="237"/>
    <cellStyle name="MPInputBlueLeft" xfId="238"/>
    <cellStyle name="MPInputBlueLeftNumber0" xfId="239"/>
    <cellStyle name="MPInputBlueLeftNumber2" xfId="240"/>
    <cellStyle name="MPInputBlueLeftNumber6" xfId="241"/>
    <cellStyle name="MPInputBlueLeftPercent0" xfId="242"/>
    <cellStyle name="MPInputBlueLeftPercent1" xfId="243"/>
    <cellStyle name="MPInputBlueLeftPercent1No0" xfId="244"/>
    <cellStyle name="MPInputBlueLeftPercent2" xfId="245"/>
    <cellStyle name="MPInputBlueLeftPercent2No0" xfId="246"/>
    <cellStyle name="MPInputBlueLeftText" xfId="247"/>
    <cellStyle name="MPInputBlueLeftZip" xfId="248"/>
    <cellStyle name="MPInputBlueNumber0" xfId="249"/>
    <cellStyle name="MPInputBlueNumber2" xfId="250"/>
    <cellStyle name="MPInputBlueRight" xfId="251"/>
    <cellStyle name="MPInputBlueTax" xfId="252"/>
    <cellStyle name="MPInputBlueZipLeft" xfId="253"/>
    <cellStyle name="MPInputCurrency0" xfId="254"/>
    <cellStyle name="MPInputCurrency0Left" xfId="255"/>
    <cellStyle name="MPInputCurrency2Center" xfId="256"/>
    <cellStyle name="MPInputDateBlue" xfId="257"/>
    <cellStyle name="MPInputDateBlueDateLongLeft" xfId="258"/>
    <cellStyle name="MPInputGrayBoxCenter" xfId="259"/>
    <cellStyle name="MPInputHeadingBold" xfId="260"/>
    <cellStyle name="MPInputHeadingBoldCenterAcross" xfId="261"/>
    <cellStyle name="MPInputHeadingGrayBox" xfId="262"/>
    <cellStyle name="MPInputLeft" xfId="263"/>
    <cellStyle name="MPInputNoFill" xfId="264"/>
    <cellStyle name="MPInputNoFillBold" xfId="265"/>
    <cellStyle name="MPInputNoFillNoWrap" xfId="266"/>
    <cellStyle name="MPInputNoFillReqiredField" xfId="267"/>
    <cellStyle name="MPInputNoFillRight" xfId="268"/>
    <cellStyle name="MPInputNumber0BlueBrightCenter" xfId="269"/>
    <cellStyle name="MPInputNumber0BlueLeft" xfId="270"/>
    <cellStyle name="MPInputNumber0Center" xfId="271"/>
    <cellStyle name="MPInputNumber0Left" xfId="272"/>
    <cellStyle name="MPInputPercent0Left" xfId="273"/>
    <cellStyle name="MPInputPercent0LeftBlue" xfId="274"/>
    <cellStyle name="MPInputPercent1Left" xfId="275"/>
    <cellStyle name="MPLeftIndent" xfId="276"/>
    <cellStyle name="MPMFRentTableLabel" xfId="277"/>
    <cellStyle name="MPNumber0" xfId="278"/>
    <cellStyle name="MPNumber0Blue" xfId="279"/>
    <cellStyle name="MPNumber0Blue11" xfId="280"/>
    <cellStyle name="MPNumber0BlueCenter" xfId="281"/>
    <cellStyle name="MPNumber0BlueLeft" xfId="282"/>
    <cellStyle name="MPNumber0Center" xfId="283"/>
    <cellStyle name="MPNumber0Left" xfId="284"/>
    <cellStyle name="MPNumber0Left11" xfId="285"/>
    <cellStyle name="MPNumber0LeftBlue" xfId="286"/>
    <cellStyle name="MPNumber0LeftSF" xfId="287"/>
    <cellStyle name="MPNumber0Right11" xfId="288"/>
    <cellStyle name="MPNumber0TopBorder" xfId="289"/>
    <cellStyle name="MPNumber0TopBorderCenter" xfId="290"/>
    <cellStyle name="MPNumber1" xfId="291"/>
    <cellStyle name="MPNumber1Blue" xfId="292"/>
    <cellStyle name="MPNumber1Center" xfId="293"/>
    <cellStyle name="MPNumber1Left" xfId="294"/>
    <cellStyle name="MPNumber2" xfId="295"/>
    <cellStyle name="MPNumber2Blue" xfId="296"/>
    <cellStyle name="MPNumber2BlueLeft" xfId="297"/>
    <cellStyle name="MPNumber2Center" xfId="298"/>
    <cellStyle name="MPNumber2CenterTopBorder" xfId="299"/>
    <cellStyle name="MPNumber2Left" xfId="300"/>
    <cellStyle name="MPNumber3Blue" xfId="301"/>
    <cellStyle name="MPNumber4" xfId="302"/>
    <cellStyle name="MPNumberOLeft" xfId="303"/>
    <cellStyle name="MPNumberOLeftBottomBorder" xfId="304"/>
    <cellStyle name="MPParkingRatio" xfId="305"/>
    <cellStyle name="MPPercen5Blue" xfId="306"/>
    <cellStyle name="MPPercent0" xfId="307"/>
    <cellStyle name="MPPercent0Blue" xfId="308"/>
    <cellStyle name="MPPercent0BlueCenter" xfId="309"/>
    <cellStyle name="MPPercent0Center" xfId="310"/>
    <cellStyle name="MPPercent0Left" xfId="311"/>
    <cellStyle name="MPPercent0Left11" xfId="312"/>
    <cellStyle name="MPPercent0LeftBlue" xfId="313"/>
    <cellStyle name="MPPercent0Right11pt" xfId="314"/>
    <cellStyle name="MPPercent1" xfId="315"/>
    <cellStyle name="MPPercent1Blue" xfId="316"/>
    <cellStyle name="MPPercent1BlueBox" xfId="317"/>
    <cellStyle name="MPPercent1Center" xfId="318"/>
    <cellStyle name="MPPercent1CenterTopBorder" xfId="319"/>
    <cellStyle name="MPPercent1Left" xfId="320"/>
    <cellStyle name="MPPercent1Left11" xfId="321"/>
    <cellStyle name="MPPercent1LeftBlue" xfId="322"/>
    <cellStyle name="MPPercent1LeftBlueUnderline" xfId="323"/>
    <cellStyle name="MPPercent1LeftImport" xfId="324"/>
    <cellStyle name="MPPercent1Right11pt" xfId="325"/>
    <cellStyle name="MPPercent2" xfId="326"/>
    <cellStyle name="MPPercent2Blue" xfId="327"/>
    <cellStyle name="MPPercent2BlueCenter" xfId="328"/>
    <cellStyle name="MPPercent2BlueInput" xfId="329"/>
    <cellStyle name="MPPercent2BlueLeft" xfId="330"/>
    <cellStyle name="MPPercent2Center" xfId="331"/>
    <cellStyle name="MPPercent2CenterTopBorder" xfId="332"/>
    <cellStyle name="MPPercent2InputBlueLeft" xfId="333"/>
    <cellStyle name="MPPercent2LeftImport" xfId="334"/>
    <cellStyle name="MPPercent2Right11pt" xfId="335"/>
    <cellStyle name="MPPercent5" xfId="336"/>
    <cellStyle name="MPPercent6" xfId="337"/>
    <cellStyle name="MPRequiredField" xfId="338"/>
    <cellStyle name="MPRequiredFieldNote" xfId="339"/>
    <cellStyle name="MPTableBottomBorder" xfId="340"/>
    <cellStyle name="MPTableTitleMerged" xfId="341"/>
    <cellStyle name="MPTableTitleMergedBlue" xfId="342"/>
    <cellStyle name="MPTexRight11" xfId="343"/>
    <cellStyle name="MPTextCenter" xfId="344"/>
    <cellStyle name="MPTextCenterAcross" xfId="345"/>
    <cellStyle name="MPTextCenterAcrossTopAlligned" xfId="346"/>
    <cellStyle name="MPTextCenterBlue" xfId="347"/>
    <cellStyle name="MPTextCenterBlueTxtFmt" xfId="348"/>
    <cellStyle name="MPTextCenterBoldUnderline" xfId="349"/>
    <cellStyle name="MPTextCenterNoWrapTopBottomBorders" xfId="350"/>
    <cellStyle name="MPTextCenterTopBorder" xfId="351"/>
    <cellStyle name="MpTextGrayBoldLeft" xfId="352"/>
    <cellStyle name="MPTextJustified" xfId="353"/>
    <cellStyle name="MPTextLeft" xfId="354"/>
    <cellStyle name="MPTextLeft11" xfId="355"/>
    <cellStyle name="MPTextLeft11Indent1" xfId="356"/>
    <cellStyle name="MPTextLeft11Indent2" xfId="357"/>
    <cellStyle name="MPTextLeft11NoWrap" xfId="358"/>
    <cellStyle name="MPTextLeftBlue" xfId="359"/>
    <cellStyle name="MPTextLeftBlue11pt" xfId="360"/>
    <cellStyle name="MPTextLeftBlueBold" xfId="361"/>
    <cellStyle name="MPTextLeftBlueBoldTopBorder" xfId="362"/>
    <cellStyle name="MPTextLeftBlueBottomBorder" xfId="363"/>
    <cellStyle name="MPTextLeftBlueBrightMFCompProp" xfId="364"/>
    <cellStyle name="MPTextLeftBlueIndent1" xfId="365"/>
    <cellStyle name="MPTextLeftBlueMFCompProp" xfId="366"/>
    <cellStyle name="MPTextLeftBlueMFCompPropNumber0" xfId="367"/>
    <cellStyle name="MPTextLeftBlueMFCompPropPercent0" xfId="368"/>
    <cellStyle name="MPTextLeftBlueNoWrap" xfId="369"/>
    <cellStyle name="MPTextLeftBlueNoWrap11pt" xfId="370"/>
    <cellStyle name="MPTextLeftBlueTopBorder" xfId="371"/>
    <cellStyle name="MPTextLeftBold" xfId="372"/>
    <cellStyle name="MPTextLeftBoldItal" xfId="373"/>
    <cellStyle name="MPTextLeftBoldTopBorder" xfId="374"/>
    <cellStyle name="MPTextLeftBottomAligned" xfId="375"/>
    <cellStyle name="MPTextLeftBottomBorder" xfId="376"/>
    <cellStyle name="MPTextLeftImport" xfId="377"/>
    <cellStyle name="MPTextLeftIndent" xfId="378"/>
    <cellStyle name="MPTextLeftIndent2" xfId="379"/>
    <cellStyle name="MPTextLeftIndentBlue" xfId="380"/>
    <cellStyle name="MPTextLeftItal" xfId="381"/>
    <cellStyle name="MPTextLeftNoWrap" xfId="382"/>
    <cellStyle name="MPTextLeftNoWrapBoldItal" xfId="383"/>
    <cellStyle name="MPTextLeftNoWrapBottomAlignedUnderline" xfId="384"/>
    <cellStyle name="MPTextLeftNoWrapTopBorder" xfId="385"/>
    <cellStyle name="MPTextLeftNoWrapTopBottomBorders" xfId="386"/>
    <cellStyle name="MPTextLeftTopBorder" xfId="387"/>
    <cellStyle name="MPTextLeftTopBorderBold" xfId="388"/>
    <cellStyle name="MPTextLeftTxt" xfId="389"/>
    <cellStyle name="MPTextLeftUnderline" xfId="390"/>
    <cellStyle name="MPTextRight" xfId="391"/>
    <cellStyle name="MPTextRight11" xfId="392"/>
    <cellStyle name="MPTextRight11Blue" xfId="393"/>
    <cellStyle name="MPTextRightBlue" xfId="394"/>
    <cellStyle name="MPTextRightBlueBottom" xfId="395"/>
    <cellStyle name="MPTextRightBlueNoWrap" xfId="396"/>
    <cellStyle name="MPTextRightBold" xfId="397"/>
    <cellStyle name="MPTextRightBottomAlign" xfId="398"/>
    <cellStyle name="MPTextRightBottomNoWrap" xfId="399"/>
    <cellStyle name="MPTextRightNoWrap" xfId="400"/>
    <cellStyle name="MPTextRightNoWrapGrayFill" xfId="401"/>
    <cellStyle name="MPTextTopBorder11" xfId="402"/>
    <cellStyle name="MPTrueTextLeftBlue" xfId="403"/>
    <cellStyle name="MPValueStages" xfId="404"/>
    <cellStyle name="MPWarningNote" xfId="405"/>
    <cellStyle name="Neutral" xfId="406"/>
    <cellStyle name="Neutral 2" xfId="407"/>
    <cellStyle name="Normal 2" xfId="408"/>
    <cellStyle name="Note" xfId="409"/>
    <cellStyle name="Note 2" xfId="410"/>
    <cellStyle name="number" xfId="411"/>
    <cellStyle name="Output" xfId="412"/>
    <cellStyle name="Output 2" xfId="413"/>
    <cellStyle name="Percent" xfId="414"/>
    <cellStyle name="Percent 2" xfId="415"/>
    <cellStyle name="Style 1" xfId="416"/>
    <cellStyle name="subs" xfId="417"/>
    <cellStyle name="Table#" xfId="418"/>
    <cellStyle name="TableCenter" xfId="419"/>
    <cellStyle name="TableFooter" xfId="420"/>
    <cellStyle name="TableHeadings" xfId="421"/>
    <cellStyle name="TableIndent" xfId="422"/>
    <cellStyle name="TableLeft" xfId="423"/>
    <cellStyle name="TableTitle" xfId="424"/>
    <cellStyle name="TableTitleGridLeft" xfId="425"/>
    <cellStyle name="TableTitleGridRight" xfId="426"/>
    <cellStyle name="TableTitleInput" xfId="427"/>
    <cellStyle name="TableTitleInputLeft" xfId="428"/>
    <cellStyle name="TableTitleNoBorders" xfId="429"/>
    <cellStyle name="TableTitleNoBottomBorder" xfId="430"/>
    <cellStyle name="TableTitleNoTopBorder" xfId="431"/>
    <cellStyle name="tenant" xfId="432"/>
    <cellStyle name="text" xfId="433"/>
    <cellStyle name="Title" xfId="434"/>
    <cellStyle name="Title 2" xfId="435"/>
    <cellStyle name="TitleRow" xfId="436"/>
    <cellStyle name="Total" xfId="437"/>
    <cellStyle name="Total 2" xfId="438"/>
    <cellStyle name="Warning Text" xfId="439"/>
    <cellStyle name="Warning Text 2" xfId="440"/>
  </cellStyles>
  <dxfs count="32">
    <dxf>
      <font>
        <color theme="8" tint="0.7999799847602844"/>
      </font>
      <fill>
        <patternFill>
          <bgColor theme="8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2" tint="-0.09994000196456909"/>
      </font>
      <fill>
        <patternFill>
          <bgColor theme="2" tint="-0.09994000196456909"/>
        </patternFill>
      </fill>
    </dxf>
    <dxf>
      <font>
        <color theme="8" tint="0.5999600291252136"/>
      </font>
      <fill>
        <patternFill>
          <bgColor theme="8" tint="0.599960029125213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theme="8" tint="0.5999600291252136"/>
      </font>
      <fill>
        <patternFill>
          <bgColor theme="8" tint="0.5999600291252136"/>
        </patternFill>
      </fill>
      <border/>
    </dxf>
    <dxf>
      <font>
        <color theme="2" tint="-0.09994000196456909"/>
      </font>
      <fill>
        <patternFill>
          <bgColor theme="2" tint="-0.0999400019645690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theme="1"/>
        </patternFill>
      </fill>
      <border/>
    </dxf>
    <dxf>
      <font>
        <color theme="8" tint="0.7999799847602844"/>
      </font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effersonpva.ky.gov/wp-content/uploads/2023/09/2023-Tax-Rate-Schedule-Final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38"/>
  <sheetViews>
    <sheetView tabSelected="1" zoomScalePageLayoutView="0" workbookViewId="0" topLeftCell="A1">
      <selection activeCell="H56" sqref="H56:I56"/>
    </sheetView>
  </sheetViews>
  <sheetFormatPr defaultColWidth="9.140625" defaultRowHeight="15"/>
  <cols>
    <col min="1" max="1" width="2.28125" style="1" customWidth="1"/>
    <col min="2" max="2" width="1.421875" style="1" customWidth="1"/>
    <col min="3" max="3" width="32.8515625" style="1" customWidth="1"/>
    <col min="4" max="4" width="11.28125" style="1" customWidth="1"/>
    <col min="5" max="5" width="7.28125" style="1" customWidth="1"/>
    <col min="6" max="11" width="16.28125" style="1" customWidth="1"/>
    <col min="12" max="12" width="2.00390625" style="1" customWidth="1"/>
    <col min="13" max="13" width="9.140625" style="76" customWidth="1"/>
    <col min="14" max="14" width="9.140625" style="19" customWidth="1"/>
    <col min="15" max="15" width="14.28125" style="19" bestFit="1" customWidth="1"/>
    <col min="16" max="16" width="24.140625" style="19" customWidth="1"/>
    <col min="17" max="17" width="26.140625" style="19" bestFit="1" customWidth="1"/>
    <col min="18" max="19" width="24.421875" style="19" bestFit="1" customWidth="1"/>
    <col min="20" max="20" width="33.57421875" style="19" bestFit="1" customWidth="1"/>
    <col min="21" max="21" width="24.421875" style="19" bestFit="1" customWidth="1"/>
    <col min="22" max="51" width="9.140625" style="19" customWidth="1"/>
    <col min="52" max="58" width="9.140625" style="79" customWidth="1"/>
    <col min="59" max="16384" width="9.140625" style="1" customWidth="1"/>
  </cols>
  <sheetData>
    <row r="1" spans="1:12" ht="7.5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3.75" customHeight="1" thickBot="1" thickTop="1">
      <c r="A2" s="3"/>
      <c r="B2" s="96" t="s">
        <v>84</v>
      </c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2" ht="15">
      <c r="A3" s="3"/>
      <c r="B3" s="42"/>
      <c r="C3" s="25" t="s">
        <v>36</v>
      </c>
      <c r="D3" s="83"/>
      <c r="E3" s="83"/>
      <c r="F3" s="83"/>
      <c r="G3" s="130" t="s">
        <v>38</v>
      </c>
      <c r="H3" s="130"/>
      <c r="I3" s="155"/>
      <c r="J3" s="155"/>
      <c r="K3" s="24"/>
      <c r="L3" s="131"/>
    </row>
    <row r="4" spans="1:12" ht="15">
      <c r="A4" s="3"/>
      <c r="B4" s="37"/>
      <c r="C4" s="25" t="s">
        <v>37</v>
      </c>
      <c r="D4" s="151"/>
      <c r="E4" s="151"/>
      <c r="F4" s="151"/>
      <c r="G4" s="130" t="s">
        <v>80</v>
      </c>
      <c r="H4" s="130"/>
      <c r="I4" s="154"/>
      <c r="J4" s="154"/>
      <c r="K4" s="24"/>
      <c r="L4" s="131"/>
    </row>
    <row r="5" spans="1:22" ht="15">
      <c r="A5" s="3"/>
      <c r="B5" s="37"/>
      <c r="C5" s="25" t="s">
        <v>39</v>
      </c>
      <c r="D5" s="151"/>
      <c r="E5" s="151"/>
      <c r="F5" s="151"/>
      <c r="G5" s="130" t="s">
        <v>40</v>
      </c>
      <c r="H5" s="130"/>
      <c r="I5" s="153"/>
      <c r="J5" s="153"/>
      <c r="K5" s="24"/>
      <c r="L5" s="131"/>
      <c r="O5" s="19" t="s">
        <v>54</v>
      </c>
      <c r="P5" s="19" t="s">
        <v>8</v>
      </c>
      <c r="Q5" s="19" t="s">
        <v>13</v>
      </c>
      <c r="R5" s="19" t="s">
        <v>15</v>
      </c>
      <c r="S5" s="19" t="s">
        <v>61</v>
      </c>
      <c r="T5" s="19" t="s">
        <v>27</v>
      </c>
      <c r="U5" s="19" t="s">
        <v>62</v>
      </c>
      <c r="V5" s="19" t="s">
        <v>46</v>
      </c>
    </row>
    <row r="6" spans="1:15" ht="15">
      <c r="A6" s="3"/>
      <c r="B6" s="37"/>
      <c r="C6" s="60" t="s">
        <v>78</v>
      </c>
      <c r="D6" s="152"/>
      <c r="E6" s="152"/>
      <c r="F6" s="152"/>
      <c r="G6" s="25" t="s">
        <v>72</v>
      </c>
      <c r="H6" s="99"/>
      <c r="I6" s="99"/>
      <c r="J6" s="99"/>
      <c r="K6" s="99"/>
      <c r="L6" s="131"/>
      <c r="N6" s="150" t="s">
        <v>42</v>
      </c>
      <c r="O6" s="150"/>
    </row>
    <row r="7" spans="1:22" ht="15">
      <c r="A7" s="3"/>
      <c r="B7" s="37"/>
      <c r="C7" s="60" t="s">
        <v>79</v>
      </c>
      <c r="D7" s="84" t="s">
        <v>54</v>
      </c>
      <c r="E7" s="125"/>
      <c r="F7" s="85"/>
      <c r="G7" s="132" t="s">
        <v>45</v>
      </c>
      <c r="H7" s="130"/>
      <c r="I7" s="83"/>
      <c r="J7" s="83"/>
      <c r="K7" s="83"/>
      <c r="L7" s="131"/>
      <c r="P7" s="19" t="s">
        <v>43</v>
      </c>
      <c r="Q7" s="19" t="s">
        <v>43</v>
      </c>
      <c r="R7" s="19" t="s">
        <v>43</v>
      </c>
      <c r="S7" s="19" t="s">
        <v>43</v>
      </c>
      <c r="T7" s="19" t="s">
        <v>44</v>
      </c>
      <c r="U7" s="19" t="s">
        <v>43</v>
      </c>
      <c r="V7" s="19" t="s">
        <v>43</v>
      </c>
    </row>
    <row r="8" spans="1:22" ht="15">
      <c r="A8" s="3"/>
      <c r="B8" s="37"/>
      <c r="C8" s="25" t="s">
        <v>41</v>
      </c>
      <c r="D8" s="133" t="s">
        <v>54</v>
      </c>
      <c r="E8" s="133"/>
      <c r="F8" s="133"/>
      <c r="G8" s="60" t="str">
        <f>IF($D$7=O5,P49,IF($D$7=P5,P48,IF($D$7=Q5,P48,IF($D$7=R5,P48,IF($D$7=S5,P49,IF($D$7=T5,P49,IF($D$7=U5,P48,IF($D$7=V5,P48,))))))))</f>
        <v>Total Leasable SF </v>
      </c>
      <c r="H8" s="24"/>
      <c r="I8" s="104"/>
      <c r="J8" s="105"/>
      <c r="K8" s="24"/>
      <c r="L8" s="131"/>
      <c r="P8" s="19" t="s">
        <v>48</v>
      </c>
      <c r="Q8" s="19" t="s">
        <v>48</v>
      </c>
      <c r="R8" s="19" t="s">
        <v>48</v>
      </c>
      <c r="S8" s="19" t="s">
        <v>48</v>
      </c>
      <c r="T8" s="19" t="s">
        <v>48</v>
      </c>
      <c r="U8" s="19" t="s">
        <v>48</v>
      </c>
      <c r="V8" s="19" t="s">
        <v>48</v>
      </c>
    </row>
    <row r="9" spans="1:12" ht="14.25" customHeight="1">
      <c r="A9" s="3"/>
      <c r="B9" s="37"/>
      <c r="C9" s="25"/>
      <c r="D9" s="63"/>
      <c r="E9" s="63"/>
      <c r="F9" s="63"/>
      <c r="G9" s="103" t="str">
        <f>IF(D$7=O5,Q46,IF($D$7=P5,Q46,IF($D$7=Q5,Q46,IF($D$7=R5,Q46,IF($D$7=S5,Q45,IF($D$7=T5,Q45,IF($D$7=U5,Q46,IF($D$7=V5,Q46,))))))))</f>
        <v>Total No. of Units </v>
      </c>
      <c r="H9" s="103">
        <f>IF($D$7=Q6,Q46,IF($D$7=R6,Q46,IF($D$7=S6,Q46,IF($D$7=T6,Q47,IF($D$7=U6,Q47,IF($D$7=V6,Q46,IF($D$7=W6,Q46,)))))))</f>
        <v>0</v>
      </c>
      <c r="I9" s="84" t="s">
        <v>54</v>
      </c>
      <c r="J9" s="85"/>
      <c r="K9" s="61"/>
      <c r="L9" s="131"/>
    </row>
    <row r="10" spans="1:22" ht="7.5" customHeight="1" thickBot="1">
      <c r="A10" s="3"/>
      <c r="B10" s="37"/>
      <c r="C10" s="24"/>
      <c r="D10" s="24"/>
      <c r="E10" s="24"/>
      <c r="F10" s="24"/>
      <c r="G10" s="26" t="str">
        <f>D7&amp;"exp"</f>
        <v>Click to Selectexp</v>
      </c>
      <c r="H10" s="24"/>
      <c r="I10" s="24"/>
      <c r="J10" s="24"/>
      <c r="K10" s="24"/>
      <c r="L10" s="131"/>
      <c r="P10" s="65" t="s">
        <v>54</v>
      </c>
      <c r="Q10" s="19" t="s">
        <v>54</v>
      </c>
      <c r="R10" s="19" t="s">
        <v>54</v>
      </c>
      <c r="S10" s="19" t="s">
        <v>54</v>
      </c>
      <c r="T10" s="19" t="s">
        <v>54</v>
      </c>
      <c r="U10" s="19" t="s">
        <v>54</v>
      </c>
      <c r="V10" s="19" t="s">
        <v>54</v>
      </c>
    </row>
    <row r="11" spans="1:12" ht="15.75" thickBot="1">
      <c r="A11" s="3"/>
      <c r="B11" s="37"/>
      <c r="C11" s="138" t="s">
        <v>73</v>
      </c>
      <c r="D11" s="139"/>
      <c r="E11" s="140"/>
      <c r="F11" s="137" t="s">
        <v>47</v>
      </c>
      <c r="G11" s="137"/>
      <c r="H11" s="137"/>
      <c r="I11" s="137"/>
      <c r="J11" s="137"/>
      <c r="K11" s="137"/>
      <c r="L11" s="131"/>
    </row>
    <row r="12" spans="1:22" ht="15.75" thickBot="1">
      <c r="A12" s="3"/>
      <c r="B12" s="37"/>
      <c r="C12" s="141"/>
      <c r="D12" s="141"/>
      <c r="E12" s="142"/>
      <c r="F12" s="134" t="s">
        <v>56</v>
      </c>
      <c r="G12" s="134"/>
      <c r="H12" s="123">
        <f>IF(ISERROR(F12-1),"",(F12-1))</f>
      </c>
      <c r="I12" s="124"/>
      <c r="J12" s="123">
        <f>IF(ISERROR(H12-1),"",(H12-1))</f>
      </c>
      <c r="K12" s="124"/>
      <c r="L12" s="131"/>
      <c r="P12" s="19" t="s">
        <v>9</v>
      </c>
      <c r="Q12" s="19" t="s">
        <v>9</v>
      </c>
      <c r="R12" s="19" t="s">
        <v>9</v>
      </c>
      <c r="S12" s="19" t="s">
        <v>63</v>
      </c>
      <c r="T12" s="19" t="s">
        <v>21</v>
      </c>
      <c r="U12" s="19" t="s">
        <v>9</v>
      </c>
      <c r="V12" s="19" t="s">
        <v>9</v>
      </c>
    </row>
    <row r="13" spans="1:22" ht="15.75" thickBot="1">
      <c r="A13" s="3"/>
      <c r="B13" s="37"/>
      <c r="C13" s="143"/>
      <c r="D13" s="143"/>
      <c r="E13" s="144"/>
      <c r="F13" s="6" t="s">
        <v>67</v>
      </c>
      <c r="G13" s="7" t="b">
        <f>IF($D$7=$P$5,$P$36,IF($D$7=$Q$5,$P$36,IF($D$7=$R$5,$P$36,IF($D$7=$S$5,$P$35,IF($D$7=$T$5,$P$35,IF($D$7=$U$5,$P$36,IF($D$7=$V$5,$P$36)))))))</f>
        <v>0</v>
      </c>
      <c r="H13" s="6" t="s">
        <v>67</v>
      </c>
      <c r="I13" s="8" t="b">
        <f>IF($D$7=$P$5,$P$36,IF($D$7=$Q$5,$P$36,IF($D$7=$R$5,$P$36,IF($D$7=$S$5,$P$35,IF($D$7=$T$5,$P$35,IF($D$7=$U$5,$P$36,IF($D$7=$V$5,$P$36)))))))</f>
        <v>0</v>
      </c>
      <c r="J13" s="36" t="s">
        <v>67</v>
      </c>
      <c r="K13" s="62" t="b">
        <f>IF($D$7=$P$5,$P$36,IF($D$7=$Q$5,$P$36,IF($D$7=$R$5,$P$36,IF($D$7=$S$5,$P$35,IF($D$7=$T$5,$P$35,IF($D$7=$U$5,$P$36,IF($D$7=$V$5,$P$36)))))))</f>
        <v>0</v>
      </c>
      <c r="L13" s="131"/>
      <c r="P13" s="19" t="s">
        <v>10</v>
      </c>
      <c r="Q13" s="19" t="s">
        <v>10</v>
      </c>
      <c r="R13" s="19" t="s">
        <v>10</v>
      </c>
      <c r="S13" s="19" t="s">
        <v>64</v>
      </c>
      <c r="T13" s="19" t="s">
        <v>22</v>
      </c>
      <c r="U13" s="19" t="s">
        <v>10</v>
      </c>
      <c r="V13" s="19" t="s">
        <v>10</v>
      </c>
    </row>
    <row r="14" spans="1:22" ht="15">
      <c r="A14" s="3"/>
      <c r="B14" s="37"/>
      <c r="C14" s="145" t="s">
        <v>58</v>
      </c>
      <c r="D14" s="146"/>
      <c r="E14" s="147"/>
      <c r="F14" s="38"/>
      <c r="G14" s="20">
        <f>IF(ISERROR(IF($D$7=$P$5,F14/$I$8,IF($D$7=$Q$5,F14/$I$8,IF($D$7=$R$5,F14/$I$8,IF($D$7=$S$5,F14/$I$9,IF($D$7=$T$5,F14/$I$9,IF($D$7=$U$5,F14/$I$8,N24*($D$7=$V$5,F14/$I$8)))))))),"",IF($D$7=$P$5,F14/$I$8,IF($D$7=$Q$5,F14/$I$8,IF($D$7=$R$5,F14/$I$8,IF($D$7=$S$5,F14/$I$9,IF($D$7=$T$5,F14/$I$9,IF($D$7=$U$5,F14/$I$8,IF($D$7=$V$5,F14/$I$8))))))))</f>
      </c>
      <c r="H14" s="38"/>
      <c r="I14" s="20">
        <f>IF(ISERROR(IF($D$7=$P$5,H14/$I$8,IF($D$7=$Q$5,H14/$I$8,IF($D$7=$R$5,H14/$I$8,IF($D$7=$S$5,H14/$I$9,IF($D$7=$T$5,H14/$I$9,IF($D$7=$U$5,H14/$I$8,P24*($D$7=$V$5,H14/$I$8)))))))),"",IF($D$7=$P$5,H14/$I$8,IF($D$7=$Q$5,H14/$I$8,IF($D$7=$R$5,H14/$I$8,IF($D$7=$S$5,H14/$I$9,IF($D$7=$T$5,H14/$I$9,IF($D$7=$U$5,H14/$I$8,IF($D$7=$V$5,H14/$I$8))))))))</f>
      </c>
      <c r="J14" s="39"/>
      <c r="K14" s="20">
        <f>IF(ISERROR(IF($D$7=$P$5,J14/$I$8,IF($D$7=$Q$5,J14/$I$8,IF($D$7=$R$5,J14/$I$8,IF($D$7=$S$5,J14/$I$9,IF($D$7=$T$5,J14/$I$9,IF($D$7=$U$5,J14/$I$8,R24*($D$7=$V$5,J14/$I$8)))))))),"",IF($D$7=$P$5,J14/$I$8,IF($D$7=$Q$5,J14/$I$8,IF($D$7=$R$5,J14/$I$8,IF($D$7=$S$5,J14/$I$9,IF($D$7=$T$5,J14/$I$9,IF($D$7=$U$5,J14/$I$8,IF($D$7=$V$5,J14/$I$8))))))))</f>
      </c>
      <c r="L14" s="131"/>
      <c r="P14" s="19" t="s">
        <v>11</v>
      </c>
      <c r="Q14" s="19" t="s">
        <v>12</v>
      </c>
      <c r="R14" s="19" t="s">
        <v>11</v>
      </c>
      <c r="S14" s="19" t="s">
        <v>9</v>
      </c>
      <c r="T14" s="19" t="s">
        <v>23</v>
      </c>
      <c r="U14" s="19" t="s">
        <v>11</v>
      </c>
      <c r="V14" s="19" t="s">
        <v>11</v>
      </c>
    </row>
    <row r="15" spans="1:20" ht="15" customHeight="1">
      <c r="A15" s="3"/>
      <c r="B15" s="37"/>
      <c r="C15" s="40">
        <f>IF($C$14=$Q$40,R38,IF($C$14=$Q$41,"",IF($C$14=$Q$38,"")))</f>
      </c>
      <c r="D15" s="2"/>
      <c r="E15" s="21" t="b">
        <f>G13</f>
        <v>0</v>
      </c>
      <c r="F15" s="135"/>
      <c r="G15" s="136"/>
      <c r="H15" s="148"/>
      <c r="I15" s="149"/>
      <c r="J15" s="16"/>
      <c r="K15" s="58"/>
      <c r="L15" s="131"/>
      <c r="Q15" s="19" t="s">
        <v>11</v>
      </c>
      <c r="S15" s="19" t="s">
        <v>10</v>
      </c>
      <c r="T15" s="19" t="s">
        <v>24</v>
      </c>
    </row>
    <row r="16" spans="1:20" ht="15">
      <c r="A16" s="3"/>
      <c r="B16" s="37"/>
      <c r="C16" s="87">
        <f>IF($C$14=$Q$40,P7,IF($C$14=$Q$41,"",IF($C$14=$Q$38,"")))</f>
      </c>
      <c r="D16" s="87"/>
      <c r="E16" s="87"/>
      <c r="F16" s="9" t="b">
        <f>IF($D$7=$P$5,D15*$I$8,IF($D$7=$Q$5,D15*$I$8,IF($D$7=$R$5,D15*$I$8,IF($D$7=$S$5,D15*$I$9*12,IF($D$7=$T$5,D15*$I$9*365,IF($D$7=$U$5,D15*$I$8,IF($D$7=$V$5,D15*$I$8,IF($C$14=Q41,""))))))))</f>
        <v>0</v>
      </c>
      <c r="G16" s="10">
        <f>IF(ISERROR(IF($D$7=$P$5,F16/$I$8,IF($D$7=$Q$5,F16/$I$8,IF($D$7=$R$5,F16/$I$8,IF($D$7=$S$5,F16/$I$9,IF($D$7=$T$5,F16/$I$9,IF($D$7=$U$5,F16/$I$8,N26*($D$7=$V$5,F16/$I$8)))))))),"",IF($D$7=$P$5,F16/$I$8,IF($D$7=$Q$5,F16/$I$8,IF($D$7=$R$5,F16/$I$8,IF($D$7=$S$5,F16/$I$9,IF($D$7=$T$5,F16/$I$9,IF($D$7=$U$5,F16/$I$8,IF($D$7=$V$5,F16/$I$8))))))))</f>
      </c>
      <c r="H16" s="9"/>
      <c r="I16" s="10"/>
      <c r="J16" s="11"/>
      <c r="K16" s="10"/>
      <c r="L16" s="131"/>
      <c r="S16" s="19" t="s">
        <v>11</v>
      </c>
      <c r="T16" s="19" t="s">
        <v>25</v>
      </c>
    </row>
    <row r="17" spans="1:20" ht="15">
      <c r="A17" s="3"/>
      <c r="B17" s="37"/>
      <c r="C17" s="40">
        <f>IF($C$14=$Q$40,P8,IF($C$14=$Q$41,"",IF($C$14=$Q$38,"")))</f>
      </c>
      <c r="D17" s="88"/>
      <c r="E17" s="89"/>
      <c r="F17" s="9">
        <f>(F16*$D$17)*-1</f>
        <v>0</v>
      </c>
      <c r="G17" s="10">
        <f>IF(ISERROR(IF($D$7=$P$5,F17/$I$8,IF($D$7=$Q$5,F17/$I$8,IF($D$7=$R$5,F17/$I$8,IF($D$7=$S$5,F17/$I$9,IF($D$7=$T$5,F17/$I$9,IF($D$7=$U$5,F17/$I$8,N27*($D$7=$V$5,F17/$I$8)))))))),"",IF($D$7=$P$5,F17/$I$8,IF($D$7=$Q$5,F17/$I$8,IF($D$7=$R$5,F17/$I$8,IF($D$7=$S$5,F17/$I$9,IF($D$7=$T$5,F17/$I$9,IF($D$7=$U$5,F17/$I$8,IF($D$7=$V$5,F17/$I$8))))))))</f>
      </c>
      <c r="H17" s="9"/>
      <c r="I17" s="10"/>
      <c r="J17" s="11"/>
      <c r="K17" s="10"/>
      <c r="L17" s="131"/>
      <c r="T17" s="19" t="s">
        <v>26</v>
      </c>
    </row>
    <row r="18" spans="1:12" ht="15">
      <c r="A18" s="3"/>
      <c r="B18" s="37"/>
      <c r="C18" s="86" t="s">
        <v>52</v>
      </c>
      <c r="D18" s="86"/>
      <c r="E18" s="86"/>
      <c r="F18" s="13"/>
      <c r="G18" s="14"/>
      <c r="H18" s="15"/>
      <c r="I18" s="57"/>
      <c r="J18" s="16"/>
      <c r="K18" s="58"/>
      <c r="L18" s="131"/>
    </row>
    <row r="19" spans="1:12" ht="15">
      <c r="A19" s="3"/>
      <c r="B19" s="37"/>
      <c r="C19" s="81" t="s">
        <v>54</v>
      </c>
      <c r="D19" s="81"/>
      <c r="E19" s="81"/>
      <c r="F19" s="17"/>
      <c r="G19" s="10">
        <f>IF(ISERROR(IF($D$7=$P$5,F19/$I$8,IF($D$7=$Q$5,F19/$I$8,IF($D$7=$R$5,F19/$I$8,IF($D$7=$S$5,F19/$I$9,IF($D$7=$T$5,F19/$I$9,IF($D$7=$U$5,F19/$I$8,N29*($D$7=$V$5,F19/$I$8)))))))),"",IF($D$7=$P$5,F19/$I$8,IF($D$7=$Q$5,F19/$I$8,IF($D$7=$R$5,F19/$I$8,IF($D$7=$S$5,F19/$I$9,IF($D$7=$T$5,F19/$I$9,IF($D$7=$U$5,F19/$I$8,IF($D$7=$V$5,F19/$I$8))))))))</f>
      </c>
      <c r="H19" s="51"/>
      <c r="I19" s="10">
        <f>IF(ISERROR(IF($D$7=$P$5,H19/$I$8,IF($D$7=$Q$5,H19/$I$8,IF($D$7=$R$5,H19/$I$8,IF($D$7=$S$5,H19/$I$9,IF($D$7=$T$5,H19/$I$9,IF($D$7=$U$5,H19/$I$8,P29*($D$7=$V$5,H19/$I$8)))))))),"",IF($D$7=$P$5,H19/$I$8,IF($D$7=$Q$5,H19/$I$8,IF($D$7=$R$5,H19/$I$8,IF($D$7=$S$5,H19/$I$9,IF($D$7=$T$5,H19/$I$9,IF($D$7=$U$5,H19/$I$8,IF($D$7=$V$5,H19/$I$8))))))))</f>
      </c>
      <c r="J19" s="53"/>
      <c r="K19" s="10">
        <f>IF(ISERROR(IF($D$7=$P$5,J19/$I$8,IF($D$7=$Q$5,J19/$I$8,IF($D$7=$R$5,J19/$I$8,IF($D$7=$S$5,J19/$I$9,IF($D$7=$T$5,J19/$I$9,IF($D$7=$U$5,J19/$I$8,R29*($D$7=$V$5,J19/$I$8)))))))),"",IF($D$7=$P$5,J19/$I$8,IF($D$7=$Q$5,J19/$I$8,IF($D$7=$R$5,J19/$I$8,IF($D$7=$S$5,J19/$I$9,IF($D$7=$T$5,J19/$I$9,IF($D$7=$U$5,J19/$I$8,IF($D$7=$V$5,J19/$I$8))))))))</f>
      </c>
      <c r="L19" s="131"/>
    </row>
    <row r="20" spans="1:12" ht="15">
      <c r="A20" s="3"/>
      <c r="B20" s="37"/>
      <c r="C20" s="81" t="s">
        <v>54</v>
      </c>
      <c r="D20" s="81"/>
      <c r="E20" s="81"/>
      <c r="F20" s="17"/>
      <c r="G20" s="10">
        <f>IF(ISERROR(IF($D$7=$P$5,F20/$I$8,IF($D$7=$Q$5,F20/$I$8,IF($D$7=$R$5,F20/$I$8,IF($D$7=$S$5,F20/$I$9,IF($D$7=$T$5,F20/$I$9,IF($D$7=$U$5,F20/$I$8,N30*($D$7=$V$5,F20/$I$8)))))))),"",IF($D$7=$P$5,F20/$I$8,IF($D$7=$Q$5,F20/$I$8,IF($D$7=$R$5,F20/$I$8,IF($D$7=$S$5,F20/$I$9,IF($D$7=$T$5,F20/$I$9,IF($D$7=$U$5,F20/$I$8,IF($D$7=$V$5,F20/$I$8))))))))</f>
      </c>
      <c r="H20" s="51"/>
      <c r="I20" s="10">
        <f>IF(ISERROR(IF($D$7=$P$5,H20/$I$8,IF($D$7=$Q$5,H20/$I$8,IF($D$7=$R$5,H20/$I$8,IF($D$7=$S$5,H20/$I$9,IF($D$7=$T$5,H20/$I$9,IF($D$7=$U$5,H20/$I$8,P30*($D$7=$V$5,H20/$I$8)))))))),"",IF($D$7=$P$5,H20/$I$8,IF($D$7=$Q$5,H20/$I$8,IF($D$7=$R$5,H20/$I$8,IF($D$7=$S$5,H20/$I$9,IF($D$7=$T$5,H20/$I$9,IF($D$7=$U$5,H20/$I$8,IF($D$7=$V$5,H20/$I$8))))))))</f>
      </c>
      <c r="J20" s="53"/>
      <c r="K20" s="10">
        <f>IF(ISERROR(IF($D$7=$P$5,J20/$I$8,IF($D$7=$Q$5,J20/$I$8,IF($D$7=$R$5,J20/$I$8,IF($D$7=$S$5,J20/$I$9,IF($D$7=$T$5,J20/$I$9,IF($D$7=$U$5,J20/$I$8,R30*($D$7=$V$5,J20/$I$8)))))))),"",IF($D$7=$P$5,J20/$I$8,IF($D$7=$Q$5,J20/$I$8,IF($D$7=$R$5,J20/$I$8,IF($D$7=$S$5,J20/$I$9,IF($D$7=$T$5,J20/$I$9,IF($D$7=$U$5,J20/$I$8,IF($D$7=$V$5,J20/$I$8))))))))</f>
      </c>
      <c r="L20" s="131"/>
    </row>
    <row r="21" spans="1:12" ht="15">
      <c r="A21" s="3"/>
      <c r="B21" s="37"/>
      <c r="C21" s="81" t="s">
        <v>54</v>
      </c>
      <c r="D21" s="81"/>
      <c r="E21" s="81"/>
      <c r="F21" s="17"/>
      <c r="G21" s="10">
        <f>IF(ISERROR(IF($D$7=$P$5,F21/$I$8,IF($D$7=$Q$5,F21/$I$8,IF($D$7=$R$5,F21/$I$8,IF($D$7=$S$5,F21/$I$9,IF($D$7=$T$5,F21/$I$9,IF($D$7=$U$5,F21/$I$8,N31*($D$7=$V$5,F21/$I$8)))))))),"",IF($D$7=$P$5,F21/$I$8,IF($D$7=$Q$5,F21/$I$8,IF($D$7=$R$5,F21/$I$8,IF($D$7=$S$5,F21/$I$9,IF($D$7=$T$5,F21/$I$9,IF($D$7=$U$5,F21/$I$8,IF($D$7=$V$5,F21/$I$8))))))))</f>
      </c>
      <c r="H21" s="51"/>
      <c r="I21" s="10">
        <f>IF(ISERROR(IF($D$7=$P$5,H21/$I$8,IF($D$7=$Q$5,H21/$I$8,IF($D$7=$R$5,H21/$I$8,IF($D$7=$S$5,H21/$I$9,IF($D$7=$T$5,H21/$I$9,IF($D$7=$U$5,H21/$I$8,P31*($D$7=$V$5,H21/$I$8)))))))),"",IF($D$7=$P$5,H21/$I$8,IF($D$7=$Q$5,H21/$I$8,IF($D$7=$R$5,H21/$I$8,IF($D$7=$S$5,H21/$I$9,IF($D$7=$T$5,H21/$I$9,IF($D$7=$U$5,H21/$I$8,IF($D$7=$V$5,H21/$I$8))))))))</f>
      </c>
      <c r="J21" s="53"/>
      <c r="K21" s="10">
        <f>IF(ISERROR(IF($D$7=$P$5,J21/$I$8,IF($D$7=$Q$5,J21/$I$8,IF($D$7=$R$5,J21/$I$8,IF($D$7=$S$5,J21/$I$9,IF($D$7=$T$5,J21/$I$9,IF($D$7=$U$5,J21/$I$8,R31*($D$7=$V$5,J21/$I$8)))))))),"",IF($D$7=$P$5,J21/$I$8,IF($D$7=$Q$5,J21/$I$8,IF($D$7=$R$5,J21/$I$8,IF($D$7=$S$5,J21/$I$9,IF($D$7=$T$5,J21/$I$9,IF($D$7=$U$5,J21/$I$8,IF($D$7=$V$5,J21/$I$8))))))))</f>
      </c>
      <c r="L21" s="131"/>
    </row>
    <row r="22" spans="1:22" ht="15">
      <c r="A22" s="3"/>
      <c r="B22" s="37"/>
      <c r="C22" s="81" t="s">
        <v>54</v>
      </c>
      <c r="D22" s="81"/>
      <c r="E22" s="81"/>
      <c r="F22" s="17"/>
      <c r="G22" s="10">
        <f>IF(ISERROR(IF($D$7=$P$5,F22/$I$8,IF($D$7=$Q$5,F22/$I$8,IF($D$7=$R$5,F22/$I$8,IF($D$7=$S$5,F22/$I$9,IF($D$7=$T$5,F22/$I$9,IF($D$7=$U$5,F22/$I$8,N32*($D$7=$V$5,F22/$I$8)))))))),"",IF($D$7=$P$5,F22/$I$8,IF($D$7=$Q$5,F22/$I$8,IF($D$7=$R$5,F22/$I$8,IF($D$7=$S$5,F22/$I$9,IF($D$7=$T$5,F22/$I$9,IF($D$7=$U$5,F22/$I$8,IF($D$7=$V$5,F22/$I$8))))))))</f>
      </c>
      <c r="H22" s="51"/>
      <c r="I22" s="10">
        <f>IF(ISERROR(IF($D$7=$P$5,H22/$I$8,IF($D$7=$Q$5,H22/$I$8,IF($D$7=$R$5,H22/$I$8,IF($D$7=$S$5,H22/$I$9,IF($D$7=$T$5,H22/$I$9,IF($D$7=$U$5,H22/$I$8,P32*($D$7=$V$5,H22/$I$8)))))))),"",IF($D$7=$P$5,H22/$I$8,IF($D$7=$Q$5,H22/$I$8,IF($D$7=$R$5,H22/$I$8,IF($D$7=$S$5,H22/$I$9,IF($D$7=$T$5,H22/$I$9,IF($D$7=$U$5,H22/$I$8,IF($D$7=$V$5,H22/$I$8))))))))</f>
      </c>
      <c r="J22" s="53"/>
      <c r="K22" s="10">
        <f>IF(ISERROR(IF($D$7=$P$5,J22/$I$8,IF($D$7=$Q$5,J22/$I$8,IF($D$7=$R$5,J22/$I$8,IF($D$7=$S$5,J22/$I$9,IF($D$7=$T$5,J22/$I$9,IF($D$7=$U$5,J22/$I$8,R32*($D$7=$V$5,J22/$I$8)))))))),"",IF($D$7=$P$5,J22/$I$8,IF($D$7=$Q$5,J22/$I$8,IF($D$7=$R$5,J22/$I$8,IF($D$7=$S$5,J22/$I$9,IF($D$7=$T$5,J22/$I$9,IF($D$7=$U$5,J22/$I$8,IF($D$7=$V$5,J22/$I$8))))))))</f>
      </c>
      <c r="L22" s="131"/>
      <c r="P22" s="19" t="s">
        <v>54</v>
      </c>
      <c r="Q22" s="19" t="s">
        <v>54</v>
      </c>
      <c r="R22" s="19" t="s">
        <v>54</v>
      </c>
      <c r="S22" s="19" t="s">
        <v>54</v>
      </c>
      <c r="T22" s="19" t="s">
        <v>54</v>
      </c>
      <c r="U22" s="19" t="s">
        <v>54</v>
      </c>
      <c r="V22" s="19" t="s">
        <v>54</v>
      </c>
    </row>
    <row r="23" spans="1:12" ht="15">
      <c r="A23" s="3"/>
      <c r="B23" s="37"/>
      <c r="C23" s="81" t="s">
        <v>54</v>
      </c>
      <c r="D23" s="81"/>
      <c r="E23" s="81"/>
      <c r="F23" s="17"/>
      <c r="G23" s="10">
        <f>IF(ISERROR(IF($D$7=$P$5,F23/$I$8,IF($D$7=$Q$5,F23/$I$8,IF($D$7=$R$5,F23/$I$8,IF($D$7=$S$5,F23/$I$9,IF($D$7=$T$5,F23/$I$9,IF($D$7=$U$5,F23/$I$8,N33*($D$7=$V$5,F23/$I$8)))))))),"",IF($D$7=$P$5,F23/$I$8,IF($D$7=$Q$5,F23/$I$8,IF($D$7=$R$5,F23/$I$8,IF($D$7=$S$5,F23/$I$9,IF($D$7=$T$5,F23/$I$9,IF($D$7=$U$5,F23/$I$8,IF($D$7=$V$5,F23/$I$8))))))))</f>
      </c>
      <c r="H23" s="51"/>
      <c r="I23" s="10">
        <f>IF(ISERROR(IF($D$7=$P$5,H23/$I$8,IF($D$7=$Q$5,H23/$I$8,IF($D$7=$R$5,H23/$I$8,IF($D$7=$S$5,H23/$I$9,IF($D$7=$T$5,H23/$I$9,IF($D$7=$U$5,H23/$I$8,P33*($D$7=$V$5,H23/$I$8)))))))),"",IF($D$7=$P$5,H23/$I$8,IF($D$7=$Q$5,H23/$I$8,IF($D$7=$R$5,H23/$I$8,IF($D$7=$S$5,H23/$I$9,IF($D$7=$T$5,H23/$I$9,IF($D$7=$U$5,H23/$I$8,IF($D$7=$V$5,H23/$I$8))))))))</f>
      </c>
      <c r="J23" s="53"/>
      <c r="K23" s="10">
        <f>IF(ISERROR(IF($D$7=$P$5,J23/$I$8,IF($D$7=$Q$5,J23/$I$8,IF($D$7=$R$5,J23/$I$8,IF($D$7=$S$5,J23/$I$9,IF($D$7=$T$5,J23/$I$9,IF($D$7=$U$5,J23/$I$8,R33*($D$7=$V$5,J23/$I$8)))))))),"",IF($D$7=$P$5,J23/$I$8,IF($D$7=$Q$5,J23/$I$8,IF($D$7=$R$5,J23/$I$8,IF($D$7=$S$5,J23/$I$9,IF($D$7=$T$5,J23/$I$9,IF($D$7=$U$5,J23/$I$8,IF($D$7=$V$5,J23/$I$8))))))))</f>
      </c>
      <c r="L23" s="131"/>
    </row>
    <row r="24" spans="1:22" ht="15">
      <c r="A24" s="3"/>
      <c r="B24" s="37"/>
      <c r="C24" s="81" t="s">
        <v>54</v>
      </c>
      <c r="D24" s="81"/>
      <c r="E24" s="81"/>
      <c r="F24" s="17"/>
      <c r="G24" s="10">
        <f>IF(ISERROR(IF($D$7=$P$5,F24/$I$8,IF($D$7=$Q$5,F24/$I$8,IF($D$7=$R$5,F24/$I$8,IF($D$7=$S$5,F24/$I$9,IF($D$7=$T$5,F24/$I$9,IF($D$7=$U$5,F24/$I$8,N34*($D$7=$V$5,F24/$I$8)))))))),"",IF($D$7=$P$5,F24/$I$8,IF($D$7=$Q$5,F24/$I$8,IF($D$7=$R$5,F24/$I$8,IF($D$7=$S$5,F24/$I$9,IF($D$7=$T$5,F24/$I$9,IF($D$7=$U$5,F24/$I$8,IF($D$7=$V$5,F24/$I$8))))))))</f>
      </c>
      <c r="H24" s="51"/>
      <c r="I24" s="10">
        <f>IF(ISERROR(IF($D$7=$P$5,H24/$I$8,IF($D$7=$Q$5,H24/$I$8,IF($D$7=$R$5,H24/$I$8,IF($D$7=$S$5,H24/$I$9,IF($D$7=$T$5,H24/$I$9,IF($D$7=$U$5,H24/$I$8,P34*($D$7=$V$5,H24/$I$8)))))))),"",IF($D$7=$P$5,H24/$I$8,IF($D$7=$Q$5,H24/$I$8,IF($D$7=$R$5,H24/$I$8,IF($D$7=$S$5,H24/$I$9,IF($D$7=$T$5,H24/$I$9,IF($D$7=$U$5,H24/$I$8,IF($D$7=$V$5,H24/$I$8))))))))</f>
      </c>
      <c r="J24" s="53"/>
      <c r="K24" s="10">
        <f>IF(ISERROR(IF($D$7=$P$5,J24/$I$8,IF($D$7=$Q$5,J24/$I$8,IF($D$7=$R$5,J24/$I$8,IF($D$7=$S$5,J24/$I$9,IF($D$7=$T$5,J24/$I$9,IF($D$7=$U$5,J24/$I$8,R34*($D$7=$V$5,J24/$I$8)))))))),"",IF($D$7=$P$5,J24/$I$8,IF($D$7=$Q$5,J24/$I$8,IF($D$7=$R$5,J24/$I$8,IF($D$7=$S$5,J24/$I$9,IF($D$7=$T$5,J24/$I$9,IF($D$7=$U$5,J24/$I$8,IF($D$7=$V$5,J24/$I$8))))))))</f>
      </c>
      <c r="L24" s="131"/>
      <c r="P24" s="19" t="s">
        <v>0</v>
      </c>
      <c r="Q24" s="19" t="s">
        <v>0</v>
      </c>
      <c r="R24" s="19" t="s">
        <v>0</v>
      </c>
      <c r="S24" s="19" t="s">
        <v>0</v>
      </c>
      <c r="T24" s="19" t="s">
        <v>20</v>
      </c>
      <c r="U24" s="19" t="s">
        <v>0</v>
      </c>
      <c r="V24" s="19" t="s">
        <v>0</v>
      </c>
    </row>
    <row r="25" spans="1:22" ht="15">
      <c r="A25" s="3"/>
      <c r="B25" s="37"/>
      <c r="C25" s="81" t="s">
        <v>55</v>
      </c>
      <c r="D25" s="81"/>
      <c r="E25" s="81"/>
      <c r="F25" s="17"/>
      <c r="G25" s="10">
        <f>IF(ISERROR(IF($D$7=$P$5,F25/$I$8,IF($D$7=$Q$5,F25/$I$8,IF($D$7=$R$5,F25/$I$8,IF($D$7=$S$5,F25/$I$9,IF($D$7=$T$5,F25/$I$9,IF($D$7=$U$5,F25/$I$8,N35*($D$7=$V$5,F25/$I$8)))))))),"",IF($D$7=$P$5,F25/$I$8,IF($D$7=$Q$5,F25/$I$8,IF($D$7=$R$5,F25/$I$8,IF($D$7=$S$5,F25/$I$9,IF($D$7=$T$5,F25/$I$9,IF($D$7=$U$5,F25/$I$8,IF($D$7=$V$5,F25/$I$8))))))))</f>
      </c>
      <c r="H25" s="51"/>
      <c r="I25" s="10">
        <f>IF(ISERROR(IF($D$7=$P$5,H25/$I$8,IF($D$7=$Q$5,H25/$I$8,IF($D$7=$R$5,H25/$I$8,IF($D$7=$S$5,H25/$I$9,IF($D$7=$T$5,H25/$I$9,IF($D$7=$U$5,H25/$I$8,P35*($D$7=$V$5,H25/$I$8)))))))),"",IF($D$7=$P$5,H25/$I$8,IF($D$7=$Q$5,H25/$I$8,IF($D$7=$R$5,H25/$I$8,IF($D$7=$S$5,H25/$I$9,IF($D$7=$T$5,H25/$I$9,IF($D$7=$U$5,H25/$I$8,IF($D$7=$V$5,H25/$I$8))))))))</f>
      </c>
      <c r="J25" s="53"/>
      <c r="K25" s="10">
        <f>IF(ISERROR(IF($D$7=$P$5,J25/$I$8,IF($D$7=$Q$5,J25/$I$8,IF($D$7=$R$5,J25/$I$8,IF($D$7=$S$5,J25/$I$9,IF($D$7=$T$5,J25/$I$9,IF($D$7=$U$5,J25/$I$8,R35*($D$7=$V$5,J25/$I$8)))))))),"",IF($D$7=$P$5,J25/$I$8,IF($D$7=$Q$5,J25/$I$8,IF($D$7=$R$5,J25/$I$8,IF($D$7=$S$5,J25/$I$9,IF($D$7=$T$5,J25/$I$9,IF($D$7=$U$5,J25/$I$8,IF($D$7=$V$5,J25/$I$8))))))))</f>
      </c>
      <c r="L25" s="131"/>
      <c r="P25" s="19" t="s">
        <v>1</v>
      </c>
      <c r="Q25" s="19" t="s">
        <v>14</v>
      </c>
      <c r="R25" s="19" t="s">
        <v>1</v>
      </c>
      <c r="S25" s="19" t="s">
        <v>1</v>
      </c>
      <c r="T25" s="19" t="s">
        <v>21</v>
      </c>
      <c r="U25" s="19" t="s">
        <v>1</v>
      </c>
      <c r="V25" s="19" t="s">
        <v>1</v>
      </c>
    </row>
    <row r="26" spans="1:22" ht="15.75" thickBot="1">
      <c r="A26" s="3"/>
      <c r="B26" s="37"/>
      <c r="C26" s="106" t="s">
        <v>55</v>
      </c>
      <c r="D26" s="106"/>
      <c r="E26" s="107"/>
      <c r="F26" s="56"/>
      <c r="G26" s="18">
        <f>IF(ISERROR(IF($D$7=$P$5,F26/$I$8,IF($D$7=$Q$5,F26/$I$8,IF($D$7=$R$5,F26/$I$8,IF($D$7=$S$5,F26/$I$9,IF($D$7=$T$5,F26/$I$9,IF($D$7=$U$5,F26/$I$8,N36*($D$7=$V$5,F26/$I$8)))))))),"",IF($D$7=$P$5,F26/$I$8,IF($D$7=$Q$5,F26/$I$8,IF($D$7=$R$5,F26/$I$8,IF($D$7=$S$5,F26/$I$9,IF($D$7=$T$5,F26/$I$9,IF($D$7=$U$5,F26/$I$8,IF($D$7=$V$5,F26/$I$8))))))))</f>
      </c>
      <c r="H26" s="55"/>
      <c r="I26" s="18">
        <f>IF(ISERROR(IF($D$7=$P$5,H26/$I$8,IF($D$7=$Q$5,H26/$I$8,IF($D$7=$R$5,H26/$I$8,IF($D$7=$S$5,H26/$I$9,IF($D$7=$T$5,H26/$I$9,IF($D$7=$U$5,H26/$I$8,P36*($D$7=$V$5,H26/$I$8)))))))),"",IF($D$7=$P$5,H26/$I$8,IF($D$7=$Q$5,H26/$I$8,IF($D$7=$R$5,H26/$I$8,IF($D$7=$S$5,H26/$I$9,IF($D$7=$T$5,H26/$I$9,IF($D$7=$U$5,H26/$I$8,IF($D$7=$V$5,H26/$I$8))))))))</f>
      </c>
      <c r="J26" s="54"/>
      <c r="K26" s="18">
        <f>IF(ISERROR(IF($D$7=$P$5,J26/$I$8,IF($D$7=$Q$5,J26/$I$8,IF($D$7=$R$5,J26/$I$8,IF($D$7=$S$5,J26/$I$9,IF($D$7=$T$5,J26/$I$9,IF($D$7=$U$5,J26/$I$8,R36*($D$7=$V$5,J26/$I$8)))))))),"",IF($D$7=$P$5,J26/$I$8,IF($D$7=$Q$5,J26/$I$8,IF($D$7=$R$5,J26/$I$8,IF($D$7=$S$5,J26/$I$9,IF($D$7=$T$5,J26/$I$9,IF($D$7=$U$5,J26/$I$8,IF($D$7=$V$5,J26/$I$8))))))))</f>
      </c>
      <c r="L26" s="131"/>
      <c r="P26" s="19" t="s">
        <v>2</v>
      </c>
      <c r="Q26" s="19" t="s">
        <v>6</v>
      </c>
      <c r="R26" s="19" t="s">
        <v>2</v>
      </c>
      <c r="S26" s="19" t="s">
        <v>2</v>
      </c>
      <c r="T26" s="19" t="s">
        <v>23</v>
      </c>
      <c r="U26" s="19" t="s">
        <v>2</v>
      </c>
      <c r="V26" s="19" t="s">
        <v>2</v>
      </c>
    </row>
    <row r="27" spans="1:22" ht="15.75" thickBot="1">
      <c r="A27" s="3"/>
      <c r="B27" s="37"/>
      <c r="C27" s="45" t="s">
        <v>51</v>
      </c>
      <c r="D27" s="82"/>
      <c r="E27" s="82"/>
      <c r="F27" s="46" t="str">
        <f>IF($C$14=$Q$41,F14+F18+F19+F20+F21+F22+F23+F24+F25+F26,IF($C$14=$Q$40,SUM(F16:F25),IF($C$14=$Q$38,"NONE")))</f>
        <v>NONE</v>
      </c>
      <c r="G27" s="47" t="b">
        <f>IF(ISERROR(IF($C$14=$Q$41,G14+G18+G19+G20+G21+G22+G23+G24+G25,IF($C$14=$Q$40,SUM(G16:G25)))),"",IF($C$14=$Q$41,G14+G18+G19+G20+G21+G22+G23+G24+G25,IF($C$14=$Q$40,SUM(G16:G25))))</f>
        <v>0</v>
      </c>
      <c r="H27" s="46" t="str">
        <f>IF($C$14=$Q$41,H14+H18+H19+H20+H21+H22+H23+H24+H25+H26,IF($C$14=$Q$40,SUM(H16:H25),IF($C$14=$Q$38,"NONE")))</f>
        <v>NONE</v>
      </c>
      <c r="I27" s="47" t="b">
        <f>IF(ISERROR(IF($C$14=$Q$41,I14+I18+I19+I20+I21+I22+I23+I24+I25,IF($C$14=$Q$40,SUM(I16:I25)))),"",IF($C$14=$Q$41,I14+I18+I19+I20+I21+I22+I23+I24+I25,IF($C$14=$Q$40,SUM(I16:I25))))</f>
        <v>0</v>
      </c>
      <c r="J27" s="46" t="str">
        <f>IF($C$14=$Q$41,J14+J18+J19+J20+J21+J22+J23+J24+J25+J26,IF($C$14=$Q$40,SUM(J16:J25),IF($C$14=$Q$38,"NONE")))</f>
        <v>NONE</v>
      </c>
      <c r="K27" s="47" t="b">
        <f>IF(ISERROR(IF($C$14=$Q$41,K14+K18+K19+K20+K21+K22+K23+K24+K25,IF($C$14=$Q$40,SUM(K16:K25)))),"",IF($C$14=$Q$41,K14+K18+K19+K20+K21+K22+K23+K24+K25,IF($C$14=$Q$40,SUM(K16:K25))))</f>
        <v>0</v>
      </c>
      <c r="L27" s="131"/>
      <c r="P27" s="19" t="s">
        <v>3</v>
      </c>
      <c r="Q27" s="19" t="s">
        <v>7</v>
      </c>
      <c r="R27" s="19" t="s">
        <v>6</v>
      </c>
      <c r="S27" s="19" t="s">
        <v>16</v>
      </c>
      <c r="T27" s="19" t="s">
        <v>28</v>
      </c>
      <c r="U27" s="19" t="s">
        <v>6</v>
      </c>
      <c r="V27" s="19" t="s">
        <v>6</v>
      </c>
    </row>
    <row r="28" spans="1:22" ht="16.5" thickBot="1" thickTop="1">
      <c r="A28" s="3"/>
      <c r="B28" s="37"/>
      <c r="C28" s="22" t="s">
        <v>53</v>
      </c>
      <c r="D28" s="23"/>
      <c r="E28" s="23"/>
      <c r="F28" s="126"/>
      <c r="G28" s="127"/>
      <c r="H28" s="128"/>
      <c r="I28" s="129"/>
      <c r="J28" s="23"/>
      <c r="K28" s="41"/>
      <c r="L28" s="131"/>
      <c r="P28" s="19" t="s">
        <v>4</v>
      </c>
      <c r="Q28" s="19" t="s">
        <v>19</v>
      </c>
      <c r="R28" s="19" t="s">
        <v>7</v>
      </c>
      <c r="S28" s="19" t="s">
        <v>17</v>
      </c>
      <c r="T28" s="19" t="s">
        <v>29</v>
      </c>
      <c r="U28" s="19" t="s">
        <v>7</v>
      </c>
      <c r="V28" s="19" t="s">
        <v>7</v>
      </c>
    </row>
    <row r="29" spans="1:22" ht="15">
      <c r="A29" s="3"/>
      <c r="B29" s="37"/>
      <c r="C29" s="101" t="s">
        <v>54</v>
      </c>
      <c r="D29" s="101"/>
      <c r="E29" s="102"/>
      <c r="F29" s="48"/>
      <c r="G29" s="10">
        <f>IF(ISERROR(IF($D$7=$P$5,F29/$I$8,IF($D$7=$Q$5,F29/$I$8,IF($D$7=$R$5,F29/$I$8,IF($D$7=$S$5,F29/$I$9,IF($D$7=$T$5,F29/$I$9,IF($D$7=$U$5,F29/$I$8,N39*($D$7=$V$5,F29/$I$8)))))))),"",IF($D$7=$P$5,F29/$I$8,IF($D$7=$Q$5,F29/$I$8,IF($D$7=$R$5,F29/$I$8,IF($D$7=$S$5,F29/$I$9,IF($D$7=$T$5,F29/$I$9,IF($D$7=$U$5,F29/$I$8,IF($D$7=$V$5,F29/$I$8))))))))</f>
      </c>
      <c r="H29" s="50"/>
      <c r="I29" s="10">
        <f>IF(ISERROR(IF($D$7=$P$5,H29/$I$8,IF($D$7=$Q$5,H29/$I$8,IF($D$7=$R$5,H29/$I$8,IF($D$7=$S$5,H29/$I$9,IF($D$7=$T$5,H29/$I$9,IF($D$7=$U$5,H29/$I$8,P44*($D$7=$V$5,H29/$I$8)))))))),"",IF($D$7=$P$5,H29/$I$8,IF($D$7=$Q$5,H29/$I$8,IF($D$7=$R$5,H29/$I$8,IF($D$7=$S$5,H29/$I$9,IF($D$7=$T$5,H29/$I$9,IF($D$7=$U$5,H29/$I$8,IF($D$7=$V$5,H29/$I$8))))))))</f>
      </c>
      <c r="J29" s="52"/>
      <c r="K29" s="10">
        <f>IF(ISERROR(IF($D$7=$P$5,J29/$I$8,IF($D$7=$Q$5,J29/$I$8,IF($D$7=$R$5,J29/$I$8,IF($D$7=$S$5,J29/$I$9,IF($D$7=$T$5,J29/$I$9,IF($D$7=$U$5,J29/$I$8,R39*($D$7=$V$5,J29/$I$8)))))))),"",IF($D$7=$P$5,J29/$I$8,IF($D$7=$Q$5,J29/$I$8,IF($D$7=$R$5,J29/$I$8,IF($D$7=$S$5,J29/$I$9,IF($D$7=$T$5,J29/$I$9,IF($D$7=$U$5,J29/$I$8,IF($D$7=$V$5,J29/$I$8))))))))</f>
      </c>
      <c r="L29" s="131"/>
      <c r="P29" s="19" t="s">
        <v>5</v>
      </c>
      <c r="Q29" s="19" t="s">
        <v>46</v>
      </c>
      <c r="R29" s="19" t="s">
        <v>19</v>
      </c>
      <c r="S29" s="19" t="s">
        <v>18</v>
      </c>
      <c r="T29" s="19" t="s">
        <v>30</v>
      </c>
      <c r="U29" s="19" t="s">
        <v>19</v>
      </c>
      <c r="V29" s="19" t="s">
        <v>19</v>
      </c>
    </row>
    <row r="30" spans="1:22" ht="15">
      <c r="A30" s="3"/>
      <c r="B30" s="37"/>
      <c r="C30" s="81" t="s">
        <v>54</v>
      </c>
      <c r="D30" s="81"/>
      <c r="E30" s="100"/>
      <c r="F30" s="17"/>
      <c r="G30" s="10">
        <f>IF(ISERROR(IF($D$7=$P$5,F30/$I$8,IF($D$7=$Q$5,F30/$I$8,IF($D$7=$R$5,F30/$I$8,IF($D$7=$S$5,F30/$I$9,IF($D$7=$T$5,F30/$I$9,IF($D$7=$U$5,F30/$I$8,N40*($D$7=$V$5,F30/$I$8)))))))),"",IF($D$7=$P$5,F30/$I$8,IF($D$7=$Q$5,F30/$I$8,IF($D$7=$R$5,F30/$I$8,IF($D$7=$S$5,F30/$I$9,IF($D$7=$T$5,F30/$I$9,IF($D$7=$U$5,F30/$I$8,IF($D$7=$V$5,F30/$I$8))))))))</f>
      </c>
      <c r="H30" s="51"/>
      <c r="I30" s="10">
        <f>IF(ISERROR(IF($D$7=$P$5,H30/$I$8,IF($D$7=$Q$5,H30/$I$8,IF($D$7=$R$5,H30/$I$8,IF($D$7=$S$5,H30/$I$9,IF($D$7=$T$5,H30/$I$9,IF($D$7=$U$5,H30/$I$8,P45*($D$7=$V$5,H30/$I$8)))))))),"",IF($D$7=$P$5,H30/$I$8,IF($D$7=$Q$5,H30/$I$8,IF($D$7=$R$5,H30/$I$8,IF($D$7=$S$5,H30/$I$9,IF($D$7=$T$5,H30/$I$9,IF($D$7=$U$5,H30/$I$8,IF($D$7=$V$5,H30/$I$8))))))))</f>
      </c>
      <c r="J30" s="53"/>
      <c r="K30" s="10">
        <f>IF(ISERROR(IF($D$7=$P$5,J30/$I$8,IF($D$7=$Q$5,J30/$I$8,IF($D$7=$R$5,J30/$I$8,IF($D$7=$S$5,J30/$I$9,IF($D$7=$T$5,J30/$I$9,IF($D$7=$U$5,J30/$I$8,R40*($D$7=$V$5,J30/$I$8)))))))),"",IF($D$7=$P$5,J30/$I$8,IF($D$7=$Q$5,J30/$I$8,IF($D$7=$R$5,J30/$I$8,IF($D$7=$S$5,J30/$I$9,IF($D$7=$T$5,J30/$I$9,IF($D$7=$U$5,J30/$I$8,IF($D$7=$V$5,J30/$I$8))))))))</f>
      </c>
      <c r="L30" s="131"/>
      <c r="P30" s="19" t="s">
        <v>6</v>
      </c>
      <c r="R30" s="19" t="s">
        <v>46</v>
      </c>
      <c r="S30" s="19" t="s">
        <v>6</v>
      </c>
      <c r="T30" s="19" t="s">
        <v>31</v>
      </c>
      <c r="U30" s="19" t="s">
        <v>46</v>
      </c>
      <c r="V30" s="19" t="s">
        <v>46</v>
      </c>
    </row>
    <row r="31" spans="1:20" ht="15">
      <c r="A31" s="3"/>
      <c r="B31" s="37"/>
      <c r="C31" s="81" t="s">
        <v>54</v>
      </c>
      <c r="D31" s="81"/>
      <c r="E31" s="100"/>
      <c r="F31" s="17"/>
      <c r="G31" s="10">
        <f>IF(ISERROR(IF($D$7=$P$5,F31/$I$8,IF($D$7=$Q$5,F31/$I$8,IF($D$7=$R$5,F31/$I$8,IF($D$7=$S$5,F31/$I$9,IF($D$7=$T$5,F31/$I$9,IF($D$7=$U$5,F31/$I$8,N41*($D$7=$V$5,F31/$I$8)))))))),"",IF($D$7=$P$5,F31/$I$8,IF($D$7=$Q$5,F31/$I$8,IF($D$7=$R$5,F31/$I$8,IF($D$7=$S$5,F31/$I$9,IF($D$7=$T$5,F31/$I$9,IF($D$7=$U$5,F31/$I$8,IF($D$7=$V$5,F31/$I$8))))))))</f>
      </c>
      <c r="H31" s="51"/>
      <c r="I31" s="10">
        <f>IF(ISERROR(IF($D$7=$P$5,H31/$I$8,IF($D$7=$Q$5,H31/$I$8,IF($D$7=$R$5,H31/$I$8,IF($D$7=$S$5,H31/$I$9,IF($D$7=$T$5,H31/$I$9,IF($D$7=$U$5,H31/$I$8,P46*($D$7=$V$5,H31/$I$8)))))))),"",IF($D$7=$P$5,H31/$I$8,IF($D$7=$Q$5,H31/$I$8,IF($D$7=$R$5,H31/$I$8,IF($D$7=$S$5,H31/$I$9,IF($D$7=$T$5,H31/$I$9,IF($D$7=$U$5,H31/$I$8,IF($D$7=$V$5,H31/$I$8))))))))</f>
      </c>
      <c r="J31" s="53"/>
      <c r="K31" s="10">
        <f>IF(ISERROR(IF($D$7=$P$5,J31/$I$8,IF($D$7=$Q$5,J31/$I$8,IF($D$7=$R$5,J31/$I$8,IF($D$7=$S$5,J31/$I$9,IF($D$7=$T$5,J31/$I$9,IF($D$7=$U$5,J31/$I$8,R41*($D$7=$V$5,J31/$I$8)))))))),"",IF($D$7=$P$5,J31/$I$8,IF($D$7=$Q$5,J31/$I$8,IF($D$7=$R$5,J31/$I$8,IF($D$7=$S$5,J31/$I$9,IF($D$7=$T$5,J31/$I$9,IF($D$7=$U$5,J31/$I$8,IF($D$7=$V$5,J31/$I$8))))))))</f>
      </c>
      <c r="L31" s="131"/>
      <c r="P31" s="19" t="s">
        <v>7</v>
      </c>
      <c r="S31" s="19" t="s">
        <v>7</v>
      </c>
      <c r="T31" s="19" t="s">
        <v>32</v>
      </c>
    </row>
    <row r="32" spans="1:20" ht="15">
      <c r="A32" s="3"/>
      <c r="B32" s="37"/>
      <c r="C32" s="81" t="s">
        <v>54</v>
      </c>
      <c r="D32" s="81"/>
      <c r="E32" s="100"/>
      <c r="F32" s="17"/>
      <c r="G32" s="10">
        <f>IF(ISERROR(IF($D$7=$P$5,F32/$I$8,IF($D$7=$Q$5,F32/$I$8,IF($D$7=$R$5,F32/$I$8,IF($D$7=$S$5,F32/$I$9,IF($D$7=$T$5,F32/$I$9,IF($D$7=$U$5,F32/$I$8,N42*($D$7=$V$5,F32/$I$8)))))))),"",IF($D$7=$P$5,F32/$I$8,IF($D$7=$Q$5,F32/$I$8,IF($D$7=$R$5,F32/$I$8,IF($D$7=$S$5,F32/$I$9,IF($D$7=$T$5,F32/$I$9,IF($D$7=$U$5,F32/$I$8,IF($D$7=$V$5,F32/$I$8))))))))</f>
      </c>
      <c r="H32" s="51"/>
      <c r="I32" s="10">
        <f>IF(ISERROR(IF($D$7=$P$5,H32/$I$8,IF($D$7=$Q$5,H32/$I$8,IF($D$7=$R$5,H32/$I$8,IF($D$7=$S$5,H32/$I$9,IF($D$7=$T$5,H32/$I$9,IF($D$7=$U$5,H32/$I$8,#REF!*($D$7=$V$5,H32/$I$8)))))))),"",IF($D$7=$P$5,H32/$I$8,IF($D$7=$Q$5,H32/$I$8,IF($D$7=$R$5,H32/$I$8,IF($D$7=$S$5,H32/$I$9,IF($D$7=$T$5,H32/$I$9,IF($D$7=$U$5,H32/$I$8,IF($D$7=$V$5,H32/$I$8))))))))</f>
      </c>
      <c r="J32" s="53"/>
      <c r="K32" s="10">
        <f>IF(ISERROR(IF($D$7=$P$5,J32/$I$8,IF($D$7=$Q$5,J32/$I$8,IF($D$7=$R$5,J32/$I$8,IF($D$7=$S$5,J32/$I$9,IF($D$7=$T$5,J32/$I$9,IF($D$7=$U$5,J32/$I$8,R42*($D$7=$V$5,J32/$I$8)))))))),"",IF($D$7=$P$5,J32/$I$8,IF($D$7=$Q$5,J32/$I$8,IF($D$7=$R$5,J32/$I$8,IF($D$7=$S$5,J32/$I$9,IF($D$7=$T$5,J32/$I$9,IF($D$7=$U$5,J32/$I$8,IF($D$7=$V$5,J32/$I$8))))))))</f>
      </c>
      <c r="L32" s="131"/>
      <c r="P32" s="19" t="s">
        <v>19</v>
      </c>
      <c r="S32" s="19" t="s">
        <v>19</v>
      </c>
      <c r="T32" s="19" t="s">
        <v>33</v>
      </c>
    </row>
    <row r="33" spans="1:20" ht="15">
      <c r="A33" s="3"/>
      <c r="B33" s="37"/>
      <c r="C33" s="81" t="s">
        <v>54</v>
      </c>
      <c r="D33" s="81"/>
      <c r="E33" s="100"/>
      <c r="F33" s="17"/>
      <c r="G33" s="10">
        <f>IF(ISERROR(IF($D$7=$P$5,F33/$I$8,IF($D$7=$Q$5,F33/$I$8,IF($D$7=$R$5,F33/$I$8,IF($D$7=$S$5,F33/$I$9,IF($D$7=$T$5,F33/$I$9,IF($D$7=$U$5,F33/$I$8,N43*($D$7=$V$5,F33/$I$8)))))))),"",IF($D$7=$P$5,F33/$I$8,IF($D$7=$Q$5,F33/$I$8,IF($D$7=$R$5,F33/$I$8,IF($D$7=$S$5,F33/$I$9,IF($D$7=$T$5,F33/$I$9,IF($D$7=$U$5,F33/$I$8,IF($D$7=$V$5,F33/$I$8))))))))</f>
      </c>
      <c r="H33" s="51"/>
      <c r="I33" s="10">
        <f>IF(ISERROR(IF($D$7=$P$5,H33/$I$8,IF($D$7=$Q$5,H33/$I$8,IF($D$7=$R$5,H33/$I$8,IF($D$7=$S$5,H33/$I$9,IF($D$7=$T$5,H33/$I$9,IF($D$7=$U$5,H33/$I$8,#REF!*($D$7=$V$5,H33/$I$8)))))))),"",IF($D$7=$P$5,H33/$I$8,IF($D$7=$Q$5,H33/$I$8,IF($D$7=$R$5,H33/$I$8,IF($D$7=$S$5,H33/$I$9,IF($D$7=$T$5,H33/$I$9,IF($D$7=$U$5,H33/$I$8,IF($D$7=$V$5,H33/$I$8))))))))</f>
      </c>
      <c r="J33" s="53"/>
      <c r="K33" s="10">
        <f>IF(ISERROR(IF($D$7=$P$5,J33/$I$8,IF($D$7=$Q$5,J33/$I$8,IF($D$7=$R$5,J33/$I$8,IF($D$7=$S$5,J33/$I$9,IF($D$7=$T$5,J33/$I$9,IF($D$7=$U$5,J33/$I$8,R43*($D$7=$V$5,J33/$I$8)))))))),"",IF($D$7=$P$5,J33/$I$8,IF($D$7=$Q$5,J33/$I$8,IF($D$7=$R$5,J33/$I$8,IF($D$7=$S$5,J33/$I$9,IF($D$7=$T$5,J33/$I$9,IF($D$7=$U$5,J33/$I$8,IF($D$7=$V$5,J33/$I$8))))))))</f>
      </c>
      <c r="L33" s="131"/>
      <c r="P33" s="19" t="s">
        <v>46</v>
      </c>
      <c r="S33" s="19" t="s">
        <v>46</v>
      </c>
      <c r="T33" s="19" t="s">
        <v>34</v>
      </c>
    </row>
    <row r="34" spans="1:20" ht="15">
      <c r="A34" s="3"/>
      <c r="B34" s="37"/>
      <c r="C34" s="81" t="s">
        <v>54</v>
      </c>
      <c r="D34" s="81"/>
      <c r="E34" s="100"/>
      <c r="F34" s="17"/>
      <c r="G34" s="10">
        <f>IF(ISERROR(IF($D$7=$P$5,F34/$I$8,IF($D$7=$Q$5,F34/$I$8,IF($D$7=$R$5,F34/$I$8,IF($D$7=$S$5,F34/$I$9,IF($D$7=$T$5,F34/$I$9,IF($D$7=$U$5,F34/$I$8,N44*($D$7=$V$5,F34/$I$8)))))))),"",IF($D$7=$P$5,F34/$I$8,IF($D$7=$Q$5,F34/$I$8,IF($D$7=$R$5,F34/$I$8,IF($D$7=$S$5,F34/$I$9,IF($D$7=$T$5,F34/$I$9,IF($D$7=$U$5,F34/$I$8,IF($D$7=$V$5,F34/$I$8))))))))</f>
      </c>
      <c r="H34" s="51"/>
      <c r="I34" s="10">
        <f>IF(ISERROR(IF($D$7=$P$5,H34/$I$8,IF($D$7=$Q$5,H34/$I$8,IF($D$7=$R$5,H34/$I$8,IF($D$7=$S$5,H34/$I$9,IF($D$7=$T$5,H34/$I$9,IF($D$7=$U$5,H34/$I$8,P47*($D$7=$V$5,H34/$I$8)))))))),"",IF($D$7=$P$5,H34/$I$8,IF($D$7=$Q$5,H34/$I$8,IF($D$7=$R$5,H34/$I$8,IF($D$7=$S$5,H34/$I$9,IF($D$7=$T$5,H34/$I$9,IF($D$7=$U$5,H34/$I$8,IF($D$7=$V$5,H34/$I$8))))))))</f>
      </c>
      <c r="J34" s="53"/>
      <c r="K34" s="10">
        <f>IF(ISERROR(IF($D$7=$P$5,J34/$I$8,IF($D$7=$Q$5,J34/$I$8,IF($D$7=$R$5,J34/$I$8,IF($D$7=$S$5,J34/$I$9,IF($D$7=$T$5,J34/$I$9,IF($D$7=$U$5,J34/$I$8,R44*($D$7=$V$5,J34/$I$8)))))))),"",IF($D$7=$P$5,J34/$I$8,IF($D$7=$Q$5,J34/$I$8,IF($D$7=$R$5,J34/$I$8,IF($D$7=$S$5,J34/$I$9,IF($D$7=$T$5,J34/$I$9,IF($D$7=$U$5,J34/$I$8,IF($D$7=$V$5,J34/$I$8))))))))</f>
      </c>
      <c r="L34" s="131"/>
      <c r="T34" s="19" t="s">
        <v>0</v>
      </c>
    </row>
    <row r="35" spans="1:20" ht="15">
      <c r="A35" s="3"/>
      <c r="B35" s="37"/>
      <c r="C35" s="81" t="s">
        <v>54</v>
      </c>
      <c r="D35" s="81"/>
      <c r="E35" s="100"/>
      <c r="F35" s="17"/>
      <c r="G35" s="10">
        <f>IF(ISERROR(IF($D$7=$P$5,F35/$I$8,IF($D$7=$Q$5,F35/$I$8,IF($D$7=$R$5,F35/$I$8,IF($D$7=$S$5,F35/$I$9,IF($D$7=$T$5,F35/$I$9,IF($D$7=$U$5,F35/$I$8,N45*($D$7=$V$5,F35/$I$8)))))))),"",IF($D$7=$P$5,F35/$I$8,IF($D$7=$Q$5,F35/$I$8,IF($D$7=$R$5,F35/$I$8,IF($D$7=$S$5,F35/$I$9,IF($D$7=$T$5,F35/$I$9,IF($D$7=$U$5,F35/$I$8,IF($D$7=$V$5,F35/$I$8))))))))</f>
      </c>
      <c r="H35" s="51"/>
      <c r="I35" s="10">
        <f>IF(ISERROR(IF($D$7=$P$5,H35/$I$8,IF($D$7=$Q$5,H35/$I$8,IF($D$7=$R$5,H35/$I$8,IF($D$7=$S$5,H35/$I$9,IF($D$7=$T$5,H35/$I$9,IF($D$7=$U$5,H35/$I$8,P48*($D$7=$V$5,H35/$I$8)))))))),"",IF($D$7=$P$5,H35/$I$8,IF($D$7=$Q$5,H35/$I$8,IF($D$7=$R$5,H35/$I$8,IF($D$7=$S$5,H35/$I$9,IF($D$7=$T$5,H35/$I$9,IF($D$7=$U$5,H35/$I$8,IF($D$7=$V$5,H35/$I$8))))))))</f>
      </c>
      <c r="J35" s="53"/>
      <c r="K35" s="10">
        <f>IF(ISERROR(IF($D$7=$P$5,J35/$I$8,IF($D$7=$Q$5,J35/$I$8,IF($D$7=$R$5,J35/$I$8,IF($D$7=$S$5,J35/$I$9,IF($D$7=$T$5,J35/$I$9,IF($D$7=$U$5,J35/$I$8,R45*($D$7=$V$5,J35/$I$8)))))))),"",IF($D$7=$P$5,J35/$I$8,IF($D$7=$Q$5,J35/$I$8,IF($D$7=$R$5,J35/$I$8,IF($D$7=$S$5,J35/$I$9,IF($D$7=$T$5,J35/$I$9,IF($D$7=$U$5,J35/$I$8,IF($D$7=$V$5,J35/$I$8))))))))</f>
      </c>
      <c r="L35" s="131"/>
      <c r="P35" s="19" t="s">
        <v>49</v>
      </c>
      <c r="T35" s="19" t="s">
        <v>35</v>
      </c>
    </row>
    <row r="36" spans="1:20" ht="15">
      <c r="A36" s="3"/>
      <c r="B36" s="37"/>
      <c r="C36" s="81" t="s">
        <v>54</v>
      </c>
      <c r="D36" s="81"/>
      <c r="E36" s="100"/>
      <c r="F36" s="17"/>
      <c r="G36" s="10">
        <f>IF(ISERROR(IF($D$7=$P$5,F36/$I$8,IF($D$7=$Q$5,F36/$I$8,IF($D$7=$R$5,F36/$I$8,IF($D$7=$S$5,F36/$I$9,IF($D$7=$T$5,F36/$I$9,IF($D$7=$U$5,F36/$I$8,N46*($D$7=$V$5,F36/$I$8)))))))),"",IF($D$7=$P$5,F36/$I$8,IF($D$7=$Q$5,F36/$I$8,IF($D$7=$R$5,F36/$I$8,IF($D$7=$S$5,F36/$I$9,IF($D$7=$T$5,F36/$I$9,IF($D$7=$U$5,F36/$I$8,IF($D$7=$V$5,F36/$I$8))))))))</f>
      </c>
      <c r="H36" s="51"/>
      <c r="I36" s="10">
        <f>IF(ISERROR(IF($D$7=$P$5,H36/$I$8,IF($D$7=$Q$5,H36/$I$8,IF($D$7=$R$5,H36/$I$8,IF($D$7=$S$5,H36/$I$9,IF($D$7=$T$5,H36/$I$9,IF($D$7=$U$5,H36/$I$8,P49*($D$7=$V$5,H36/$I$8)))))))),"",IF($D$7=$P$5,H36/$I$8,IF($D$7=$Q$5,H36/$I$8,IF($D$7=$R$5,H36/$I$8,IF($D$7=$S$5,H36/$I$9,IF($D$7=$T$5,H36/$I$9,IF($D$7=$U$5,H36/$I$8,IF($D$7=$V$5,H36/$I$8))))))))</f>
      </c>
      <c r="J36" s="53"/>
      <c r="K36" s="10">
        <f>IF(ISERROR(IF($D$7=$P$5,J36/$I$8,IF($D$7=$Q$5,J36/$I$8,IF($D$7=$R$5,J36/$I$8,IF($D$7=$S$5,J36/$I$9,IF($D$7=$T$5,J36/$I$9,IF($D$7=$U$5,J36/$I$8,R46*($D$7=$V$5,J36/$I$8)))))))),"",IF($D$7=$P$5,J36/$I$8,IF($D$7=$Q$5,J36/$I$8,IF($D$7=$R$5,J36/$I$8,IF($D$7=$S$5,J36/$I$9,IF($D$7=$T$5,J36/$I$9,IF($D$7=$U$5,J36/$I$8,IF($D$7=$V$5,J36/$I$8))))))))</f>
      </c>
      <c r="L36" s="131"/>
      <c r="P36" s="19" t="s">
        <v>50</v>
      </c>
      <c r="T36" s="19" t="s">
        <v>46</v>
      </c>
    </row>
    <row r="37" spans="1:20" ht="15">
      <c r="A37" s="3"/>
      <c r="B37" s="37"/>
      <c r="C37" s="81" t="s">
        <v>54</v>
      </c>
      <c r="D37" s="81"/>
      <c r="E37" s="100"/>
      <c r="F37" s="17"/>
      <c r="G37" s="10">
        <f>IF(ISERROR(IF($D$7=$P$5,F37/$I$8,IF($D$7=$Q$5,F37/$I$8,IF($D$7=$R$5,F37/$I$8,IF($D$7=$S$5,F37/$I$9,IF($D$7=$T$5,F37/$I$9,IF($D$7=$U$5,F37/$I$8,N47*($D$7=$V$5,F37/$I$8)))))))),"",IF($D$7=$P$5,F37/$I$8,IF($D$7=$Q$5,F37/$I$8,IF($D$7=$R$5,F37/$I$8,IF($D$7=$S$5,F37/$I$9,IF($D$7=$T$5,F37/$I$9,IF($D$7=$U$5,F37/$I$8,IF($D$7=$V$5,F37/$I$8))))))))</f>
      </c>
      <c r="H37" s="51"/>
      <c r="I37" s="10">
        <f>IF(ISERROR(IF($D$7=$P$5,H37/$I$8,IF($D$7=$Q$5,H37/$I$8,IF($D$7=$R$5,H37/$I$8,IF($D$7=$S$5,H37/$I$9,IF($D$7=$T$5,H37/$I$9,IF($D$7=$U$5,H37/$I$8,P50*($D$7=$V$5,H37/$I$8)))))))),"",IF($D$7=$P$5,H37/$I$8,IF($D$7=$Q$5,H37/$I$8,IF($D$7=$R$5,H37/$I$8,IF($D$7=$S$5,H37/$I$9,IF($D$7=$T$5,H37/$I$9,IF($D$7=$U$5,H37/$I$8,IF($D$7=$V$5,H37/$I$8))))))))</f>
      </c>
      <c r="J37" s="53"/>
      <c r="K37" s="10">
        <f>IF(ISERROR(IF($D$7=$P$5,J37/$I$8,IF($D$7=$Q$5,J37/$I$8,IF($D$7=$R$5,J37/$I$8,IF($D$7=$S$5,J37/$I$9,IF($D$7=$T$5,J37/$I$9,IF($D$7=$U$5,J37/$I$8,R47*($D$7=$V$5,J37/$I$8)))))))),"",IF($D$7=$P$5,J37/$I$8,IF($D$7=$Q$5,J37/$I$8,IF($D$7=$R$5,J37/$I$8,IF($D$7=$S$5,J37/$I$9,IF($D$7=$T$5,J37/$I$9,IF($D$7=$U$5,J37/$I$8,IF($D$7=$V$5,J37/$I$8))))))))</f>
      </c>
      <c r="L37" s="131"/>
      <c r="T37" s="19">
        <f>COUNTA(T24:T36)</f>
        <v>13</v>
      </c>
    </row>
    <row r="38" spans="1:20" ht="15">
      <c r="A38" s="3"/>
      <c r="B38" s="37"/>
      <c r="C38" s="81" t="s">
        <v>54</v>
      </c>
      <c r="D38" s="81"/>
      <c r="E38" s="100"/>
      <c r="F38" s="17"/>
      <c r="G38" s="10">
        <f>IF(ISERROR(IF($D$7=$P$5,F38/$I$8,IF($D$7=$Q$5,F38/$I$8,IF($D$7=$R$5,F38/$I$8,IF($D$7=$S$5,F38/$I$9,IF($D$7=$T$5,F38/$I$9,IF($D$7=$U$5,F38/$I$8,N48*($D$7=$V$5,F38/$I$8)))))))),"",IF($D$7=$P$5,F38/$I$8,IF($D$7=$Q$5,F38/$I$8,IF($D$7=$R$5,F38/$I$8,IF($D$7=$S$5,F38/$I$9,IF($D$7=$T$5,F38/$I$9,IF($D$7=$U$5,F38/$I$8,IF($D$7=$V$5,F38/$I$8))))))))</f>
      </c>
      <c r="H38" s="51"/>
      <c r="I38" s="10">
        <f>IF(ISERROR(IF($D$7=$P$5,H38/$I$8,IF($D$7=$Q$5,H38/$I$8,IF($D$7=$R$5,H38/$I$8,IF($D$7=$S$5,H38/$I$9,IF($D$7=$T$5,H38/$I$9,IF($D$7=$U$5,H38/$I$8,P51*($D$7=$V$5,H38/$I$8)))))))),"",IF($D$7=$P$5,H38/$I$8,IF($D$7=$Q$5,H38/$I$8,IF($D$7=$R$5,H38/$I$8,IF($D$7=$S$5,H38/$I$9,IF($D$7=$T$5,H38/$I$9,IF($D$7=$U$5,H38/$I$8,IF($D$7=$V$5,H38/$I$8))))))))</f>
      </c>
      <c r="J38" s="53"/>
      <c r="K38" s="10">
        <f>IF(ISERROR(IF($D$7=$P$5,J38/$I$8,IF($D$7=$Q$5,J38/$I$8,IF($D$7=$R$5,J38/$I$8,IF($D$7=$S$5,J38/$I$9,IF($D$7=$T$5,J38/$I$9,IF($D$7=$U$5,J38/$I$8,R48*($D$7=$V$5,J38/$I$8)))))))),"",IF($D$7=$P$5,J38/$I$8,IF($D$7=$Q$5,J38/$I$8,IF($D$7=$R$5,J38/$I$8,IF($D$7=$S$5,J38/$I$9,IF($D$7=$T$5,J38/$I$9,IF($D$7=$U$5,J38/$I$8,IF($D$7=$V$5,J38/$I$8))))))))</f>
      </c>
      <c r="L38" s="131"/>
      <c r="O38" s="80">
        <f ca="1">NOW()</f>
        <v>45419.49208182871</v>
      </c>
      <c r="P38" s="66" t="s">
        <v>56</v>
      </c>
      <c r="Q38" s="19" t="s">
        <v>58</v>
      </c>
      <c r="R38" s="19" t="s">
        <v>60</v>
      </c>
      <c r="S38" s="19" t="s">
        <v>54</v>
      </c>
      <c r="T38" s="19" t="s">
        <v>54</v>
      </c>
    </row>
    <row r="39" spans="1:20" ht="15">
      <c r="A39" s="3"/>
      <c r="B39" s="37"/>
      <c r="C39" s="81" t="s">
        <v>54</v>
      </c>
      <c r="D39" s="81"/>
      <c r="E39" s="100"/>
      <c r="F39" s="17"/>
      <c r="G39" s="10">
        <f>IF(ISERROR(IF($D$7=$P$5,F39/$I$8,IF($D$7=$Q$5,F39/$I$8,IF($D$7=$R$5,F39/$I$8,IF($D$7=$S$5,F39/$I$9,IF($D$7=$T$5,F39/$I$9,IF($D$7=$U$5,F39/$I$8,N49*($D$7=$V$5,F39/$I$8)))))))),"",IF($D$7=$P$5,F39/$I$8,IF($D$7=$Q$5,F39/$I$8,IF($D$7=$R$5,F39/$I$8,IF($D$7=$S$5,F39/$I$9,IF($D$7=$T$5,F39/$I$9,IF($D$7=$U$5,F39/$I$8,IF($D$7=$V$5,F39/$I$8))))))))</f>
      </c>
      <c r="H39" s="51"/>
      <c r="I39" s="10">
        <f>IF(ISERROR(IF($D$7=$P$5,H39/$I$8,IF($D$7=$Q$5,H39/$I$8,IF($D$7=$R$5,H39/$I$8,IF($D$7=$S$5,H39/$I$9,IF($D$7=$T$5,H39/$I$9,IF($D$7=$U$5,H39/$I$8,P52*($D$7=$V$5,H39/$I$8)))))))),"",IF($D$7=$P$5,H39/$I$8,IF($D$7=$Q$5,H39/$I$8,IF($D$7=$R$5,H39/$I$8,IF($D$7=$S$5,H39/$I$9,IF($D$7=$T$5,H39/$I$9,IF($D$7=$U$5,H39/$I$8,IF($D$7=$V$5,H39/$I$8))))))))</f>
      </c>
      <c r="J39" s="53"/>
      <c r="K39" s="10">
        <f>IF(ISERROR(IF($D$7=$P$5,J39/$I$8,IF($D$7=$Q$5,J39/$I$8,IF($D$7=$R$5,J39/$I$8,IF($D$7=$S$5,J39/$I$9,IF($D$7=$T$5,J39/$I$9,IF($D$7=$U$5,J39/$I$8,R49*($D$7=$V$5,J39/$I$8)))))))),"",IF($D$7=$P$5,J39/$I$8,IF($D$7=$Q$5,J39/$I$8,IF($D$7=$R$5,J39/$I$8,IF($D$7=$S$5,J39/$I$9,IF($D$7=$T$5,J39/$I$9,IF($D$7=$U$5,J39/$I$8,IF($D$7=$V$5,J39/$I$8))))))))</f>
      </c>
      <c r="L39" s="131"/>
      <c r="O39" s="19">
        <f>YEAR(O38)</f>
        <v>2024</v>
      </c>
      <c r="P39" s="66">
        <f>O39-1</f>
        <v>2023</v>
      </c>
      <c r="S39" s="19">
        <v>1</v>
      </c>
      <c r="T39" s="19">
        <v>1</v>
      </c>
    </row>
    <row r="40" spans="1:20" ht="15">
      <c r="A40" s="3"/>
      <c r="B40" s="37"/>
      <c r="C40" s="81" t="s">
        <v>54</v>
      </c>
      <c r="D40" s="81"/>
      <c r="E40" s="100"/>
      <c r="F40" s="17"/>
      <c r="G40" s="10">
        <f>IF(ISERROR(IF($D$7=$P$5,F40/$I$8,IF($D$7=$Q$5,F40/$I$8,IF($D$7=$R$5,F40/$I$8,IF($D$7=$S$5,F40/$I$9,IF($D$7=$T$5,F40/$I$9,IF($D$7=$U$5,F40/$I$8,N50*($D$7=$V$5,F40/$I$8)))))))),"",IF($D$7=$P$5,F40/$I$8,IF($D$7=$Q$5,F40/$I$8,IF($D$7=$R$5,F40/$I$8,IF($D$7=$S$5,F40/$I$9,IF($D$7=$T$5,F40/$I$9,IF($D$7=$U$5,F40/$I$8,IF($D$7=$V$5,F40/$I$8))))))))</f>
      </c>
      <c r="H40" s="51"/>
      <c r="I40" s="10">
        <f>IF(ISERROR(IF($D$7=$P$5,H40/$I$8,IF($D$7=$Q$5,H40/$I$8,IF($D$7=$R$5,H40/$I$8,IF($D$7=$S$5,H40/$I$9,IF($D$7=$T$5,H40/$I$9,IF($D$7=$U$5,H40/$I$8,P53*($D$7=$V$5,H40/$I$8)))))))),"",IF($D$7=$P$5,H40/$I$8,IF($D$7=$Q$5,H40/$I$8,IF($D$7=$R$5,H40/$I$8,IF($D$7=$S$5,H40/$I$9,IF($D$7=$T$5,H40/$I$9,IF($D$7=$U$5,H40/$I$8,IF($D$7=$V$5,H40/$I$8))))))))</f>
      </c>
      <c r="J40" s="53"/>
      <c r="K40" s="10">
        <f>IF(ISERROR(IF($D$7=$P$5,J40/$I$8,IF($D$7=$Q$5,J40/$I$8,IF($D$7=$R$5,J40/$I$8,IF($D$7=$S$5,J40/$I$9,IF($D$7=$T$5,J40/$I$9,IF($D$7=$U$5,J40/$I$8,R50*($D$7=$V$5,J40/$I$8)))))))),"",IF($D$7=$P$5,J40/$I$8,IF($D$7=$Q$5,J40/$I$8,IF($D$7=$R$5,J40/$I$8,IF($D$7=$S$5,J40/$I$9,IF($D$7=$T$5,J40/$I$9,IF($D$7=$U$5,J40/$I$8,IF($D$7=$V$5,J40/$I$8))))))))</f>
      </c>
      <c r="L40" s="131"/>
      <c r="P40" s="66">
        <f aca="true" t="shared" si="0" ref="P40:P46">P39-1</f>
        <v>2022</v>
      </c>
      <c r="Q40" s="19" t="s">
        <v>59</v>
      </c>
      <c r="S40" s="19">
        <f>S39+1</f>
        <v>2</v>
      </c>
      <c r="T40" s="19">
        <f>T39+1</f>
        <v>2</v>
      </c>
    </row>
    <row r="41" spans="1:20" ht="15">
      <c r="A41" s="3"/>
      <c r="B41" s="37"/>
      <c r="C41" s="81" t="s">
        <v>54</v>
      </c>
      <c r="D41" s="81"/>
      <c r="E41" s="100"/>
      <c r="F41" s="17"/>
      <c r="G41" s="10">
        <f>IF(ISERROR(IF($D$7=$P$5,F41/$I$8,IF($D$7=$Q$5,F41/$I$8,IF($D$7=$R$5,F41/$I$8,IF($D$7=$S$5,F41/$I$9,IF($D$7=$T$5,F41/$I$9,IF($D$7=$U$5,F41/$I$8,N51*($D$7=$V$5,F41/$I$8)))))))),"",IF($D$7=$P$5,F41/$I$8,IF($D$7=$Q$5,F41/$I$8,IF($D$7=$R$5,F41/$I$8,IF($D$7=$S$5,F41/$I$9,IF($D$7=$T$5,F41/$I$9,IF($D$7=$U$5,F41/$I$8,IF($D$7=$V$5,F41/$I$8))))))))</f>
      </c>
      <c r="H41" s="51"/>
      <c r="I41" s="10">
        <f>IF(ISERROR(IF($D$7=$P$5,H41/$I$8,IF($D$7=$Q$5,H41/$I$8,IF($D$7=$R$5,H41/$I$8,IF($D$7=$S$5,H41/$I$9,IF($D$7=$T$5,H41/$I$9,IF($D$7=$U$5,H41/$I$8,P54*($D$7=$V$5,H41/$I$8)))))))),"",IF($D$7=$P$5,H41/$I$8,IF($D$7=$Q$5,H41/$I$8,IF($D$7=$R$5,H41/$I$8,IF($D$7=$S$5,H41/$I$9,IF($D$7=$T$5,H41/$I$9,IF($D$7=$U$5,H41/$I$8,IF($D$7=$V$5,H41/$I$8))))))))</f>
      </c>
      <c r="J41" s="53"/>
      <c r="K41" s="10">
        <f>IF(ISERROR(IF($D$7=$P$5,J41/$I$8,IF($D$7=$Q$5,J41/$I$8,IF($D$7=$R$5,J41/$I$8,IF($D$7=$S$5,J41/$I$9,IF($D$7=$T$5,J41/$I$9,IF($D$7=$U$5,J41/$I$8,R51*($D$7=$V$5,J41/$I$8)))))))),"",IF($D$7=$P$5,J41/$I$8,IF($D$7=$Q$5,J41/$I$8,IF($D$7=$R$5,J41/$I$8,IF($D$7=$S$5,J41/$I$9,IF($D$7=$T$5,J41/$I$9,IF($D$7=$U$5,J41/$I$8,IF($D$7=$V$5,J41/$I$8))))))))</f>
      </c>
      <c r="L41" s="131"/>
      <c r="M41" s="77"/>
      <c r="P41" s="66">
        <f t="shared" si="0"/>
        <v>2021</v>
      </c>
      <c r="Q41" s="19" t="s">
        <v>57</v>
      </c>
      <c r="S41" s="19">
        <f>S40+1</f>
        <v>3</v>
      </c>
      <c r="T41" s="19">
        <f aca="true" t="shared" si="1" ref="T41:T104">T40+1</f>
        <v>3</v>
      </c>
    </row>
    <row r="42" spans="1:20" ht="15">
      <c r="A42" s="3"/>
      <c r="B42" s="37"/>
      <c r="C42" s="81" t="s">
        <v>55</v>
      </c>
      <c r="D42" s="81"/>
      <c r="E42" s="100"/>
      <c r="F42" s="17"/>
      <c r="G42" s="10">
        <f>IF(ISERROR(IF($D$7=$P$5,F42/$I$8,IF($D$7=$Q$5,F42/$I$8,IF($D$7=$R$5,F42/$I$8,IF($D$7=$S$5,F42/$I$9,IF($D$7=$T$5,F42/$I$9,IF($D$7=$U$5,F42/$I$8,N52*($D$7=$V$5,F42/$I$8)))))))),"",IF($D$7=$P$5,F42/$I$8,IF($D$7=$Q$5,F42/$I$8,IF($D$7=$R$5,F42/$I$8,IF($D$7=$S$5,F42/$I$9,IF($D$7=$T$5,F42/$I$9,IF($D$7=$U$5,F42/$I$8,IF($D$7=$V$5,F42/$I$8))))))))</f>
      </c>
      <c r="H42" s="51"/>
      <c r="I42" s="10">
        <f>IF(ISERROR(IF($D$7=$P$5,H42/$I$8,IF($D$7=$Q$5,H42/$I$8,IF($D$7=$R$5,H42/$I$8,IF($D$7=$S$5,H42/$I$9,IF($D$7=$T$5,H42/$I$9,IF($D$7=$U$5,H42/$I$8,P55*($D$7=$V$5,H42/$I$8)))))))),"",IF($D$7=$P$5,H42/$I$8,IF($D$7=$Q$5,H42/$I$8,IF($D$7=$R$5,H42/$I$8,IF($D$7=$S$5,H42/$I$9,IF($D$7=$T$5,H42/$I$9,IF($D$7=$U$5,H42/$I$8,IF($D$7=$V$5,H42/$I$8))))))))</f>
      </c>
      <c r="J42" s="53"/>
      <c r="K42" s="10">
        <f>IF(ISERROR(IF($D$7=$P$5,J42/$I$8,IF($D$7=$Q$5,J42/$I$8,IF($D$7=$R$5,J42/$I$8,IF($D$7=$S$5,J42/$I$9,IF($D$7=$T$5,J42/$I$9,IF($D$7=$U$5,J42/$I$8,R52*($D$7=$V$5,J42/$I$8)))))))),"",IF($D$7=$P$5,J42/$I$8,IF($D$7=$Q$5,J42/$I$8,IF($D$7=$R$5,J42/$I$8,IF($D$7=$S$5,J42/$I$9,IF($D$7=$T$5,J42/$I$9,IF($D$7=$U$5,J42/$I$8,IF($D$7=$V$5,J42/$I$8))))))))</f>
      </c>
      <c r="L42" s="131"/>
      <c r="M42" s="77"/>
      <c r="P42" s="66">
        <f t="shared" si="0"/>
        <v>2020</v>
      </c>
      <c r="S42" s="19">
        <f aca="true" t="shared" si="2" ref="S42:S105">S41+1</f>
        <v>4</v>
      </c>
      <c r="T42" s="19">
        <f t="shared" si="1"/>
        <v>4</v>
      </c>
    </row>
    <row r="43" spans="1:20" ht="15">
      <c r="A43" s="3"/>
      <c r="B43" s="37"/>
      <c r="C43" s="81" t="s">
        <v>55</v>
      </c>
      <c r="D43" s="81"/>
      <c r="E43" s="100"/>
      <c r="F43" s="17"/>
      <c r="G43" s="10">
        <f>IF(ISERROR(IF($D$7=$P$5,F43/$I$8,IF($D$7=$Q$5,F43/$I$8,IF($D$7=$R$5,F43/$I$8,IF($D$7=$S$5,F43/$I$9,IF($D$7=$T$5,F43/$I$9,IF($D$7=$U$5,F43/$I$8,N53*($D$7=$V$5,F43/$I$8)))))))),"",IF($D$7=$P$5,F43/$I$8,IF($D$7=$Q$5,F43/$I$8,IF($D$7=$R$5,F43/$I$8,IF($D$7=$S$5,F43/$I$9,IF($D$7=$T$5,F43/$I$9,IF($D$7=$U$5,F43/$I$8,IF($D$7=$V$5,F43/$I$8))))))))</f>
      </c>
      <c r="H43" s="51"/>
      <c r="I43" s="10">
        <f>IF(ISERROR(IF($D$7=$P$5,H43/$I$8,IF($D$7=$Q$5,H43/$I$8,IF($D$7=$R$5,H43/$I$8,IF($D$7=$S$5,H43/$I$9,IF($D$7=$T$5,H43/$I$9,IF($D$7=$U$5,H43/$I$8,P56*($D$7=$V$5,H43/$I$8)))))))),"",IF($D$7=$P$5,H43/$I$8,IF($D$7=$Q$5,H43/$I$8,IF($D$7=$R$5,H43/$I$8,IF($D$7=$S$5,H43/$I$9,IF($D$7=$T$5,H43/$I$9,IF($D$7=$U$5,H43/$I$8,IF($D$7=$V$5,H43/$I$8))))))))</f>
      </c>
      <c r="J43" s="53"/>
      <c r="K43" s="10">
        <f>IF(ISERROR(IF($D$7=$P$5,J43/$I$8,IF($D$7=$Q$5,J43/$I$8,IF($D$7=$R$5,J43/$I$8,IF($D$7=$S$5,J43/$I$9,IF($D$7=$T$5,J43/$I$9,IF($D$7=$U$5,J43/$I$8,R53*($D$7=$V$5,J43/$I$8)))))))),"",IF($D$7=$P$5,J43/$I$8,IF($D$7=$Q$5,J43/$I$8,IF($D$7=$R$5,J43/$I$8,IF($D$7=$S$5,J43/$I$9,IF($D$7=$T$5,J43/$I$9,IF($D$7=$U$5,J43/$I$8,IF($D$7=$V$5,J43/$I$8))))))))</f>
      </c>
      <c r="L43" s="131"/>
      <c r="M43" s="77"/>
      <c r="P43" s="66">
        <f t="shared" si="0"/>
        <v>2019</v>
      </c>
      <c r="R43" s="19" t="s">
        <v>54</v>
      </c>
      <c r="S43" s="19">
        <f t="shared" si="2"/>
        <v>5</v>
      </c>
      <c r="T43" s="19">
        <f t="shared" si="1"/>
        <v>5</v>
      </c>
    </row>
    <row r="44" spans="1:20" ht="15">
      <c r="A44" s="3"/>
      <c r="B44" s="37"/>
      <c r="C44" s="81" t="s">
        <v>55</v>
      </c>
      <c r="D44" s="81"/>
      <c r="E44" s="100"/>
      <c r="F44" s="17"/>
      <c r="G44" s="10">
        <f>IF(ISERROR(IF($D$7=$P$5,F44/$I$8,IF($D$7=$Q$5,F44/$I$8,IF($D$7=$R$5,F44/$I$8,IF($D$7=$S$5,F44/$I$9,IF($D$7=$T$5,F44/$I$9,IF($D$7=$U$5,F44/$I$8,N54*($D$7=$V$5,F44/$I$8)))))))),"",IF($D$7=$P$5,F44/$I$8,IF($D$7=$Q$5,F44/$I$8,IF($D$7=$R$5,F44/$I$8,IF($D$7=$S$5,F44/$I$9,IF($D$7=$T$5,F44/$I$9,IF($D$7=$U$5,F44/$I$8,IF($D$7=$V$5,F44/$I$8))))))))</f>
      </c>
      <c r="H44" s="51"/>
      <c r="I44" s="10">
        <f>IF(ISERROR(IF($D$7=$P$5,H44/$I$8,IF($D$7=$Q$5,H44/$I$8,IF($D$7=$R$5,H44/$I$8,IF($D$7=$S$5,H44/$I$9,IF($D$7=$T$5,H44/$I$9,IF($D$7=$U$5,H44/$I$8,P57*($D$7=$V$5,H44/$I$8)))))))),"",IF($D$7=$P$5,H44/$I$8,IF($D$7=$Q$5,H44/$I$8,IF($D$7=$R$5,H44/$I$8,IF($D$7=$S$5,H44/$I$9,IF($D$7=$T$5,H44/$I$9,IF($D$7=$U$5,H44/$I$8,IF($D$7=$V$5,H44/$I$8))))))))</f>
      </c>
      <c r="J44" s="53"/>
      <c r="K44" s="10">
        <f>IF(ISERROR(IF($D$7=$P$5,J44/$I$8,IF($D$7=$Q$5,J44/$I$8,IF($D$7=$R$5,J44/$I$8,IF($D$7=$S$5,J44/$I$9,IF($D$7=$T$5,J44/$I$9,IF($D$7=$U$5,J44/$I$8,R54*($D$7=$V$5,J44/$I$8)))))))),"",IF($D$7=$P$5,J44/$I$8,IF($D$7=$Q$5,J44/$I$8,IF($D$7=$R$5,J44/$I$8,IF($D$7=$S$5,J44/$I$9,IF($D$7=$T$5,J44/$I$9,IF($D$7=$U$5,J44/$I$8,IF($D$7=$V$5,J44/$I$8))))))))</f>
      </c>
      <c r="L44" s="131"/>
      <c r="M44" s="77"/>
      <c r="P44" s="66">
        <f t="shared" si="0"/>
        <v>2018</v>
      </c>
      <c r="Q44" s="19">
        <v>0</v>
      </c>
      <c r="S44" s="19">
        <f t="shared" si="2"/>
        <v>6</v>
      </c>
      <c r="T44" s="19">
        <f t="shared" si="1"/>
        <v>6</v>
      </c>
    </row>
    <row r="45" spans="1:20" ht="15.75" thickBot="1">
      <c r="A45" s="3"/>
      <c r="B45" s="37"/>
      <c r="C45" s="106" t="s">
        <v>55</v>
      </c>
      <c r="D45" s="106"/>
      <c r="E45" s="107"/>
      <c r="F45" s="49"/>
      <c r="G45" s="18">
        <f>IF(ISERROR(IF($D$7=$P$5,F45/$I$8,IF($D$7=$Q$5,F45/$I$8,IF($D$7=$R$5,F45/$I$8,IF($D$7=$S$5,F45/$I$9,IF($D$7=$T$5,F45/$I$9,IF($D$7=$U$5,F45/$I$8,N55*($D$7=$V$5,F45/$I$8)))))))),"",IF($D$7=$P$5,F45/$I$8,IF($D$7=$Q$5,F45/$I$8,IF($D$7=$R$5,F45/$I$8,IF($D$7=$S$5,F45/$I$9,IF($D$7=$T$5,F45/$I$9,IF($D$7=$U$5,F45/$I$8,IF($D$7=$V$5,F45/$I$8))))))))</f>
      </c>
      <c r="H45" s="55"/>
      <c r="I45" s="18">
        <f>IF(ISERROR(IF($D$7=$P$5,H45/$I$8,IF($D$7=$Q$5,H45/$I$8,IF($D$7=$R$5,H45/$I$8,IF($D$7=$S$5,H45/$I$9,IF($D$7=$T$5,H45/$I$9,IF($D$7=$U$5,H45/$I$8,P58*($D$7=$V$5,H45/$I$8)))))))),"",IF($D$7=$P$5,H45/$I$8,IF($D$7=$Q$5,H45/$I$8,IF($D$7=$R$5,H45/$I$8,IF($D$7=$S$5,H45/$I$9,IF($D$7=$T$5,H45/$I$9,IF($D$7=$U$5,H45/$I$8,IF($D$7=$V$5,H45/$I$8))))))))</f>
      </c>
      <c r="J45" s="54"/>
      <c r="K45" s="18">
        <f>IF(ISERROR(IF($D$7=$P$5,J45/$I$8,IF($D$7=$Q$5,J45/$I$8,IF($D$7=$R$5,J45/$I$8,IF($D$7=$S$5,J45/$I$9,IF($D$7=$T$5,J45/$I$9,IF($D$7=$U$5,J45/$I$8,R55*($D$7=$V$5,J45/$I$8)))))))),"",IF($D$7=$P$5,J45/$I$8,IF($D$7=$Q$5,J45/$I$8,IF($D$7=$R$5,J45/$I$8,IF($D$7=$S$5,J45/$I$9,IF($D$7=$T$5,J45/$I$9,IF($D$7=$U$5,J45/$I$8,IF($D$7=$V$5,J45/$I$8))))))))</f>
      </c>
      <c r="L45" s="131"/>
      <c r="P45" s="66">
        <f t="shared" si="0"/>
        <v>2017</v>
      </c>
      <c r="Q45" s="19" t="s">
        <v>76</v>
      </c>
      <c r="R45" s="19" t="s">
        <v>81</v>
      </c>
      <c r="S45" s="19">
        <f t="shared" si="2"/>
        <v>7</v>
      </c>
      <c r="T45" s="19">
        <f t="shared" si="1"/>
        <v>7</v>
      </c>
    </row>
    <row r="46" spans="1:20" ht="15" customHeight="1" thickBot="1">
      <c r="A46" s="3"/>
      <c r="B46" s="37"/>
      <c r="C46" s="95" t="s">
        <v>65</v>
      </c>
      <c r="D46" s="95"/>
      <c r="E46" s="95"/>
      <c r="F46" s="44">
        <f>SUM(F29:F45)</f>
        <v>0</v>
      </c>
      <c r="G46" s="72">
        <f>IF(ISERROR(IF($D$7=$P$5,F46/$I$8,IF($D$7=$Q$5,F46/$I$8,IF($D$7=$R$5,F46/$I$8,IF($D$7=$S$5,F46/$I$9,IF($D$7=$T$5,F46/$I$9,IF($D$7=$U$5,F46/$I$8,N56*($D$7=$V$5,F46/$I$8)))))))),"",IF($D$7=$P$5,F46/$I$8,IF($D$7=$Q$5,F46/$I$8,IF($D$7=$R$5,F46/$I$8,IF($D$7=$S$5,F46/$I$9,IF($D$7=$T$5,F46/$I$9,IF($D$7=$U$5,F46/$I$8,IF($D$7=$V$5,F46/$I$8))))))))</f>
      </c>
      <c r="H46" s="44">
        <f>SUM(H29:H45)</f>
        <v>0</v>
      </c>
      <c r="I46" s="73">
        <f>IF(ISERROR(IF($D$7=$P$5,H46/$I$8,IF($D$7=$Q$5,H46/$I$8,IF($D$7=$R$5,H46/$I$8,IF($D$7=$S$5,H46/$I$9,IF($D$7=$T$5,H46/$I$9,IF($D$7=$U$5,H46/$I$8,P59*($D$7=$V$5,H46/$I$8)))))))),"",IF($D$7=$P$5,H46/$I$8,IF($D$7=$Q$5,H46/$I$8,IF($D$7=$R$5,H46/$I$8,IF($D$7=$S$5,H46/$I$9,IF($D$7=$T$5,H46/$I$9,IF($D$7=$U$5,H46/$I$8,IF($D$7=$V$5,H46/$I$8))))))))</f>
      </c>
      <c r="J46" s="44">
        <f>SUM(J29:J45)</f>
        <v>0</v>
      </c>
      <c r="K46" s="73">
        <f>IF(ISERROR(IF($D$7=$P$5,J46/$I$8,IF($D$7=$Q$5,J46/$I$8,IF($D$7=$R$5,J46/$I$8,IF($D$7=$S$5,J46/$I$9,IF($D$7=$T$5,J46/$I$9,IF($D$7=$U$5,J46/$I$8,R56*($D$7=$V$5,J46/$I$8)))))))),"",IF($D$7=$P$5,J46/$I$8,IF($D$7=$Q$5,J46/$I$8,IF($D$7=$R$5,J46/$I$8,IF($D$7=$S$5,J46/$I$9,IF($D$7=$T$5,J46/$I$9,IF($D$7=$U$5,J46/$I$8,IF($D$7=$V$5,J46/$I$8))))))))</f>
      </c>
      <c r="L46" s="131"/>
      <c r="P46" s="66">
        <f t="shared" si="0"/>
        <v>2016</v>
      </c>
      <c r="Q46" s="19" t="s">
        <v>77</v>
      </c>
      <c r="R46" s="19" t="s">
        <v>82</v>
      </c>
      <c r="S46" s="19">
        <f t="shared" si="2"/>
        <v>8</v>
      </c>
      <c r="T46" s="19">
        <f t="shared" si="1"/>
        <v>8</v>
      </c>
    </row>
    <row r="47" spans="1:20" ht="16.5" customHeight="1" thickBot="1">
      <c r="A47" s="3"/>
      <c r="B47" s="37"/>
      <c r="C47" s="111" t="s">
        <v>83</v>
      </c>
      <c r="D47" s="112"/>
      <c r="E47" s="112"/>
      <c r="F47" s="112"/>
      <c r="G47" s="112"/>
      <c r="H47" s="112"/>
      <c r="I47" s="112"/>
      <c r="J47" s="112"/>
      <c r="K47" s="113"/>
      <c r="L47" s="131"/>
      <c r="S47" s="19">
        <f t="shared" si="2"/>
        <v>9</v>
      </c>
      <c r="T47" s="19">
        <f t="shared" si="1"/>
        <v>9</v>
      </c>
    </row>
    <row r="48" spans="1:20" ht="7.5" customHeight="1" thickBot="1">
      <c r="A48" s="3"/>
      <c r="B48" s="37"/>
      <c r="C48" s="67"/>
      <c r="D48" s="67"/>
      <c r="E48" s="67"/>
      <c r="F48" s="74">
        <f>IF(ISERROR(F46/F27),"",(F46/F27))</f>
      </c>
      <c r="G48" s="75"/>
      <c r="H48" s="74">
        <f>IF(ISERROR(H46/H27),"",(H46/H27))</f>
      </c>
      <c r="I48" s="75"/>
      <c r="J48" s="74">
        <f>IF(ISERROR(J46/J27),"",(J46/J27))</f>
      </c>
      <c r="K48" s="75"/>
      <c r="L48" s="131"/>
      <c r="P48" s="19" t="s">
        <v>74</v>
      </c>
      <c r="S48" s="19">
        <f t="shared" si="2"/>
        <v>10</v>
      </c>
      <c r="T48" s="19">
        <f t="shared" si="1"/>
        <v>10</v>
      </c>
    </row>
    <row r="49" spans="1:20" ht="15.75" hidden="1" thickBot="1">
      <c r="A49" s="3"/>
      <c r="B49" s="37"/>
      <c r="C49" s="68"/>
      <c r="D49" s="68"/>
      <c r="E49" s="68"/>
      <c r="F49" s="59" t="e">
        <f>IF(AND(F27=0,F46=0),"",F27-F46)</f>
        <v>#VALUE!</v>
      </c>
      <c r="G49" s="69">
        <f>IF(ISERROR(IF($D$7=$P$5,F49/$I$8,IF($D$7=$Q$5,F49/$I$8,IF($D$7=$R$5,F49/$I$8,IF($D$7=$S$5,F49/$I$9,IF($D$7=$T$5,F49/$I$9,IF($D$7=$U$5,F49/$I$8,N58*($D$7=$V$5,F49/$I$8)))))))),"",IF($D$7=$P$5,F49/$I$8,IF($D$7=$Q$5,F49/$I$8,IF($D$7=$R$5,F49/$I$8,IF($D$7=$S$5,F49/$I$9,IF($D$7=$T$5,F49/$I$9,IF($D$7=$U$5,F49/$I$8,IF($D$7=$V$5,F49/$I$8))))))))</f>
      </c>
      <c r="H49" s="59" t="b">
        <f>IF(($C$14=$Q$41),(H27-H46),IF($C$14=$Q$40,""))</f>
        <v>0</v>
      </c>
      <c r="I49" s="69">
        <f>IF(ISERROR(IF($D$7=$P$5,H49/$I$8,IF($D$7=$Q$5,H49/$I$8,IF($D$7=$R$5,H49/$I$8,IF($D$7=$S$5,H49/$I$9,IF($D$7=$T$5,H49/$I$9,IF($D$7=$U$5,H49/$I$8,P61*($D$7=$V$5,H49/$I$8)))))))),"",IF($D$7=$P$5,H49/$I$8,IF($D$7=$Q$5,H49/$I$8,IF($D$7=$R$5,H49/$I$8,IF($D$7=$S$5,H49/$I$9,IF($D$7=$T$5,H49/$I$9,IF($D$7=$U$5,H49/$I$8,IF($D$7=$V$5,H49/$I$8))))))))</f>
      </c>
      <c r="J49" s="59" t="b">
        <f>IF($C$14=$Q$41,J27-J46,IF($C$14=$Q$40,""))</f>
        <v>0</v>
      </c>
      <c r="K49" s="69">
        <f>IF(ISERROR(IF($D$7=$P$5,J49/$I$8,IF($D$7=$Q$5,J49/$I$8,IF($D$7=$R$5,J49/$I$8,IF($D$7=$S$5,J49/$I$9,IF($D$7=$T$5,J49/$I$9,IF($D$7=$U$5,J49/$I$8,R58*($D$7=$V$5,J49/$I$8)))))))),"",IF($D$7=$P$5,J49/$I$8,IF($D$7=$Q$5,J49/$I$8,IF($D$7=$R$5,J49/$I$8,IF($D$7=$S$5,J49/$I$9,IF($D$7=$T$5,J49/$I$9,IF($D$7=$U$5,J49/$I$8,IF($D$7=$V$5,J49/$I$8))))))))</f>
      </c>
      <c r="L49" s="131"/>
      <c r="P49" s="19" t="s">
        <v>75</v>
      </c>
      <c r="S49" s="19">
        <f t="shared" si="2"/>
        <v>11</v>
      </c>
      <c r="T49" s="19">
        <f t="shared" si="1"/>
        <v>11</v>
      </c>
    </row>
    <row r="50" spans="1:20" ht="15.75" thickBot="1">
      <c r="A50" s="3"/>
      <c r="B50" s="37"/>
      <c r="C50" s="93" t="s">
        <v>66</v>
      </c>
      <c r="D50" s="93"/>
      <c r="E50" s="94"/>
      <c r="F50" s="34" t="e">
        <f>F49</f>
        <v>#VALUE!</v>
      </c>
      <c r="G50" s="35">
        <f>IF(AND(G27=0,G46=0),"",G49)</f>
      </c>
      <c r="H50" s="34" t="b">
        <f>IF(AND(H27=0,H46=0),"",H49)</f>
        <v>0</v>
      </c>
      <c r="I50" s="35">
        <f>IF(AND(I27=0,I46=0),"",I49)</f>
      </c>
      <c r="J50" s="34" t="b">
        <f>IF(AND(J27=0,J46=0),"",J49)</f>
        <v>0</v>
      </c>
      <c r="K50" s="35">
        <f>IF(AND(K27=0,K46=0),"",K49)</f>
      </c>
      <c r="L50" s="131"/>
      <c r="S50" s="19">
        <f t="shared" si="2"/>
        <v>12</v>
      </c>
      <c r="T50" s="19">
        <f t="shared" si="1"/>
        <v>12</v>
      </c>
    </row>
    <row r="51" spans="1:20" ht="3.75" customHeight="1">
      <c r="A51" s="3"/>
      <c r="B51" s="37"/>
      <c r="C51" s="108"/>
      <c r="D51" s="108"/>
      <c r="E51" s="108"/>
      <c r="F51" s="24"/>
      <c r="G51" s="24"/>
      <c r="H51" s="24"/>
      <c r="I51" s="24"/>
      <c r="J51" s="12"/>
      <c r="K51" s="63"/>
      <c r="L51" s="131"/>
      <c r="M51" s="78"/>
      <c r="S51" s="19">
        <f t="shared" si="2"/>
        <v>13</v>
      </c>
      <c r="T51" s="19">
        <f t="shared" si="1"/>
        <v>13</v>
      </c>
    </row>
    <row r="52" spans="1:20" ht="15">
      <c r="A52" s="3"/>
      <c r="B52" s="37"/>
      <c r="C52" s="109"/>
      <c r="D52" s="109"/>
      <c r="E52" s="109"/>
      <c r="F52" s="90" t="s">
        <v>68</v>
      </c>
      <c r="G52" s="90"/>
      <c r="H52" s="90"/>
      <c r="I52" s="90"/>
      <c r="J52" s="117">
        <f>IF(ISERROR((AVERAGE(F50,H50,J50))),"",(AVERAGE(F50,H50,J50)))</f>
      </c>
      <c r="K52" s="118"/>
      <c r="L52" s="131"/>
      <c r="S52" s="19">
        <f t="shared" si="2"/>
        <v>14</v>
      </c>
      <c r="T52" s="19">
        <f t="shared" si="1"/>
        <v>14</v>
      </c>
    </row>
    <row r="53" spans="1:20" ht="3.75" customHeight="1">
      <c r="A53" s="3"/>
      <c r="B53" s="37"/>
      <c r="C53" s="109"/>
      <c r="D53" s="109"/>
      <c r="E53" s="109"/>
      <c r="F53" s="27"/>
      <c r="G53" s="27"/>
      <c r="H53" s="27"/>
      <c r="I53" s="27"/>
      <c r="J53" s="28"/>
      <c r="K53" s="29"/>
      <c r="L53" s="131"/>
      <c r="S53" s="19">
        <f t="shared" si="2"/>
        <v>15</v>
      </c>
      <c r="T53" s="19">
        <f t="shared" si="1"/>
        <v>15</v>
      </c>
    </row>
    <row r="54" spans="1:20" ht="15">
      <c r="A54" s="3"/>
      <c r="B54" s="37"/>
      <c r="C54" s="109"/>
      <c r="D54" s="109"/>
      <c r="E54" s="109"/>
      <c r="F54" s="90" t="s">
        <v>69</v>
      </c>
      <c r="G54" s="90"/>
      <c r="H54" s="90"/>
      <c r="I54" s="90"/>
      <c r="J54" s="114"/>
      <c r="K54" s="114"/>
      <c r="L54" s="131"/>
      <c r="S54" s="19">
        <f t="shared" si="2"/>
        <v>16</v>
      </c>
      <c r="T54" s="19">
        <f t="shared" si="1"/>
        <v>16</v>
      </c>
    </row>
    <row r="55" spans="1:20" ht="3.75" customHeight="1">
      <c r="A55" s="3"/>
      <c r="B55" s="37"/>
      <c r="C55" s="109"/>
      <c r="D55" s="109"/>
      <c r="E55" s="109"/>
      <c r="F55" s="27"/>
      <c r="G55" s="27"/>
      <c r="H55" s="27"/>
      <c r="I55" s="27"/>
      <c r="J55" s="30"/>
      <c r="K55" s="30"/>
      <c r="L55" s="131"/>
      <c r="S55" s="19">
        <f t="shared" si="2"/>
        <v>17</v>
      </c>
      <c r="T55" s="19">
        <f t="shared" si="1"/>
        <v>17</v>
      </c>
    </row>
    <row r="56" spans="1:20" ht="15">
      <c r="A56" s="3"/>
      <c r="B56" s="37"/>
      <c r="C56" s="109"/>
      <c r="D56" s="109"/>
      <c r="E56" s="109"/>
      <c r="F56" s="121"/>
      <c r="G56" s="122"/>
      <c r="H56" s="119" t="s">
        <v>85</v>
      </c>
      <c r="I56" s="120"/>
      <c r="J56" s="114"/>
      <c r="K56" s="114"/>
      <c r="L56" s="131"/>
      <c r="S56" s="19">
        <f t="shared" si="2"/>
        <v>18</v>
      </c>
      <c r="T56" s="19">
        <f t="shared" si="1"/>
        <v>18</v>
      </c>
    </row>
    <row r="57" spans="1:20" ht="3.75" customHeight="1">
      <c r="A57" s="3"/>
      <c r="B57" s="37"/>
      <c r="C57" s="109"/>
      <c r="D57" s="109"/>
      <c r="E57" s="109"/>
      <c r="F57" s="31"/>
      <c r="G57" s="31"/>
      <c r="H57" s="31"/>
      <c r="I57" s="31"/>
      <c r="J57" s="24"/>
      <c r="K57" s="24"/>
      <c r="L57" s="131"/>
      <c r="S57" s="19">
        <f t="shared" si="2"/>
        <v>19</v>
      </c>
      <c r="T57" s="19">
        <f t="shared" si="1"/>
        <v>19</v>
      </c>
    </row>
    <row r="58" spans="1:20" ht="15">
      <c r="A58" s="3"/>
      <c r="B58" s="37"/>
      <c r="C58" s="109"/>
      <c r="D58" s="109"/>
      <c r="E58" s="109"/>
      <c r="F58" s="115" t="s">
        <v>71</v>
      </c>
      <c r="G58" s="115"/>
      <c r="H58" s="115"/>
      <c r="I58" s="115"/>
      <c r="J58" s="116">
        <f>IF(ISERROR(J52/(J54+J56)),"",J52/(J54+J56))</f>
      </c>
      <c r="K58" s="116"/>
      <c r="L58" s="131"/>
      <c r="S58" s="19">
        <f t="shared" si="2"/>
        <v>20</v>
      </c>
      <c r="T58" s="19">
        <f t="shared" si="1"/>
        <v>20</v>
      </c>
    </row>
    <row r="59" spans="1:20" ht="3.75" customHeight="1">
      <c r="A59" s="3"/>
      <c r="B59" s="37"/>
      <c r="C59" s="109"/>
      <c r="D59" s="109"/>
      <c r="E59" s="109"/>
      <c r="F59" s="31"/>
      <c r="G59" s="31"/>
      <c r="H59" s="31"/>
      <c r="I59" s="31"/>
      <c r="J59" s="24"/>
      <c r="K59" s="24"/>
      <c r="L59" s="131"/>
      <c r="S59" s="19">
        <f t="shared" si="2"/>
        <v>21</v>
      </c>
      <c r="T59" s="19">
        <f t="shared" si="1"/>
        <v>21</v>
      </c>
    </row>
    <row r="60" spans="1:20" ht="15">
      <c r="A60" s="3"/>
      <c r="B60" s="70"/>
      <c r="C60" s="109"/>
      <c r="D60" s="109"/>
      <c r="E60" s="109"/>
      <c r="F60" s="90" t="s">
        <v>70</v>
      </c>
      <c r="G60" s="90"/>
      <c r="H60" s="90"/>
      <c r="I60" s="90"/>
      <c r="J60" s="91"/>
      <c r="K60" s="92"/>
      <c r="L60" s="71"/>
      <c r="S60" s="19">
        <f t="shared" si="2"/>
        <v>22</v>
      </c>
      <c r="T60" s="19">
        <f t="shared" si="1"/>
        <v>22</v>
      </c>
    </row>
    <row r="61" spans="2:58" s="3" customFormat="1" ht="15.75" thickBot="1">
      <c r="B61" s="32"/>
      <c r="C61" s="110"/>
      <c r="D61" s="110"/>
      <c r="E61" s="110"/>
      <c r="F61" s="64"/>
      <c r="G61" s="64"/>
      <c r="H61" s="64"/>
      <c r="I61" s="64"/>
      <c r="J61" s="33"/>
      <c r="K61" s="64"/>
      <c r="L61" s="43"/>
      <c r="M61" s="76"/>
      <c r="N61" s="19"/>
      <c r="O61" s="19"/>
      <c r="P61" s="19"/>
      <c r="Q61" s="19"/>
      <c r="R61" s="19"/>
      <c r="S61" s="19">
        <f t="shared" si="2"/>
        <v>23</v>
      </c>
      <c r="T61" s="19">
        <f t="shared" si="1"/>
        <v>23</v>
      </c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</row>
    <row r="62" spans="6:58" s="3" customFormat="1" ht="15.75" thickTop="1">
      <c r="F62" s="4"/>
      <c r="G62" s="4"/>
      <c r="H62" s="4"/>
      <c r="I62" s="4"/>
      <c r="J62" s="5"/>
      <c r="K62" s="4"/>
      <c r="M62" s="76"/>
      <c r="N62" s="19"/>
      <c r="O62" s="19"/>
      <c r="P62" s="19"/>
      <c r="Q62" s="19"/>
      <c r="R62" s="19"/>
      <c r="S62" s="19">
        <f t="shared" si="2"/>
        <v>24</v>
      </c>
      <c r="T62" s="19">
        <f t="shared" si="1"/>
        <v>24</v>
      </c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</row>
    <row r="63" spans="6:58" s="3" customFormat="1" ht="15">
      <c r="F63" s="4"/>
      <c r="G63" s="4"/>
      <c r="H63" s="4"/>
      <c r="I63" s="4"/>
      <c r="J63" s="5"/>
      <c r="K63" s="4"/>
      <c r="M63" s="76"/>
      <c r="N63" s="19"/>
      <c r="O63" s="19"/>
      <c r="P63" s="19"/>
      <c r="Q63" s="19"/>
      <c r="R63" s="19"/>
      <c r="S63" s="19">
        <f t="shared" si="2"/>
        <v>25</v>
      </c>
      <c r="T63" s="19">
        <f t="shared" si="1"/>
        <v>25</v>
      </c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</row>
    <row r="64" spans="6:58" s="3" customFormat="1" ht="15">
      <c r="F64" s="4"/>
      <c r="G64" s="4"/>
      <c r="H64" s="4"/>
      <c r="I64" s="4"/>
      <c r="J64" s="5"/>
      <c r="K64" s="4"/>
      <c r="M64" s="76"/>
      <c r="N64" s="19"/>
      <c r="O64" s="19"/>
      <c r="P64" s="19"/>
      <c r="Q64" s="19"/>
      <c r="R64" s="19"/>
      <c r="S64" s="19">
        <f t="shared" si="2"/>
        <v>26</v>
      </c>
      <c r="T64" s="19">
        <f t="shared" si="1"/>
        <v>26</v>
      </c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</row>
    <row r="65" spans="6:58" s="3" customFormat="1" ht="15">
      <c r="F65" s="4"/>
      <c r="G65" s="4"/>
      <c r="H65" s="4"/>
      <c r="I65" s="4"/>
      <c r="J65" s="5"/>
      <c r="K65" s="4"/>
      <c r="M65" s="76"/>
      <c r="N65" s="19"/>
      <c r="O65" s="19"/>
      <c r="P65" s="19"/>
      <c r="Q65" s="19"/>
      <c r="R65" s="19"/>
      <c r="S65" s="19">
        <f t="shared" si="2"/>
        <v>27</v>
      </c>
      <c r="T65" s="19">
        <f t="shared" si="1"/>
        <v>27</v>
      </c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</row>
    <row r="66" spans="6:58" s="3" customFormat="1" ht="15">
      <c r="F66" s="4"/>
      <c r="G66" s="4"/>
      <c r="H66" s="4"/>
      <c r="I66" s="4"/>
      <c r="J66" s="5"/>
      <c r="K66" s="4"/>
      <c r="M66" s="76"/>
      <c r="N66" s="19"/>
      <c r="O66" s="19"/>
      <c r="P66" s="19"/>
      <c r="Q66" s="19"/>
      <c r="R66" s="19"/>
      <c r="S66" s="19">
        <f t="shared" si="2"/>
        <v>28</v>
      </c>
      <c r="T66" s="19">
        <f t="shared" si="1"/>
        <v>28</v>
      </c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</row>
    <row r="67" spans="6:58" s="3" customFormat="1" ht="15">
      <c r="F67" s="4"/>
      <c r="G67" s="4"/>
      <c r="H67" s="4"/>
      <c r="I67" s="4"/>
      <c r="J67" s="5"/>
      <c r="K67" s="4"/>
      <c r="M67" s="76"/>
      <c r="N67" s="19"/>
      <c r="O67" s="19"/>
      <c r="P67" s="19"/>
      <c r="Q67" s="19"/>
      <c r="R67" s="19"/>
      <c r="S67" s="19">
        <f t="shared" si="2"/>
        <v>29</v>
      </c>
      <c r="T67" s="19">
        <f t="shared" si="1"/>
        <v>29</v>
      </c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</row>
    <row r="68" spans="6:58" s="3" customFormat="1" ht="15">
      <c r="F68" s="4"/>
      <c r="G68" s="4"/>
      <c r="H68" s="4"/>
      <c r="I68" s="4"/>
      <c r="J68" s="5"/>
      <c r="K68" s="4"/>
      <c r="M68" s="76"/>
      <c r="N68" s="19"/>
      <c r="O68" s="19"/>
      <c r="P68" s="19"/>
      <c r="Q68" s="19"/>
      <c r="R68" s="19"/>
      <c r="S68" s="19">
        <f t="shared" si="2"/>
        <v>30</v>
      </c>
      <c r="T68" s="19">
        <f t="shared" si="1"/>
        <v>30</v>
      </c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</row>
    <row r="69" spans="6:58" s="3" customFormat="1" ht="15">
      <c r="F69" s="4"/>
      <c r="G69" s="4"/>
      <c r="H69" s="4"/>
      <c r="I69" s="4"/>
      <c r="J69" s="5"/>
      <c r="K69" s="4"/>
      <c r="M69" s="76"/>
      <c r="N69" s="19"/>
      <c r="O69" s="19"/>
      <c r="P69" s="19"/>
      <c r="Q69" s="19"/>
      <c r="R69" s="19"/>
      <c r="S69" s="19">
        <f t="shared" si="2"/>
        <v>31</v>
      </c>
      <c r="T69" s="19">
        <f t="shared" si="1"/>
        <v>31</v>
      </c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</row>
    <row r="70" spans="6:58" s="3" customFormat="1" ht="15">
      <c r="F70" s="4"/>
      <c r="G70" s="4"/>
      <c r="H70" s="4"/>
      <c r="I70" s="4"/>
      <c r="J70" s="5"/>
      <c r="K70" s="4"/>
      <c r="M70" s="76"/>
      <c r="N70" s="19"/>
      <c r="O70" s="19"/>
      <c r="P70" s="19"/>
      <c r="Q70" s="19"/>
      <c r="R70" s="19"/>
      <c r="S70" s="19">
        <f t="shared" si="2"/>
        <v>32</v>
      </c>
      <c r="T70" s="19">
        <f t="shared" si="1"/>
        <v>32</v>
      </c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</row>
    <row r="71" spans="6:58" s="3" customFormat="1" ht="15">
      <c r="F71" s="4"/>
      <c r="G71" s="4"/>
      <c r="H71" s="4"/>
      <c r="I71" s="4"/>
      <c r="J71" s="5"/>
      <c r="K71" s="4"/>
      <c r="M71" s="76"/>
      <c r="N71" s="19"/>
      <c r="O71" s="19"/>
      <c r="P71" s="19"/>
      <c r="Q71" s="19"/>
      <c r="R71" s="19"/>
      <c r="S71" s="19">
        <f t="shared" si="2"/>
        <v>33</v>
      </c>
      <c r="T71" s="19">
        <f t="shared" si="1"/>
        <v>33</v>
      </c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</row>
    <row r="72" spans="6:58" s="3" customFormat="1" ht="15">
      <c r="F72" s="4"/>
      <c r="G72" s="4"/>
      <c r="H72" s="4"/>
      <c r="I72" s="4"/>
      <c r="J72" s="5"/>
      <c r="K72" s="4"/>
      <c r="M72" s="76"/>
      <c r="N72" s="19"/>
      <c r="O72" s="19"/>
      <c r="P72" s="19"/>
      <c r="Q72" s="19"/>
      <c r="R72" s="19"/>
      <c r="S72" s="19">
        <f t="shared" si="2"/>
        <v>34</v>
      </c>
      <c r="T72" s="19">
        <f t="shared" si="1"/>
        <v>34</v>
      </c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</row>
    <row r="73" spans="6:58" s="3" customFormat="1" ht="15">
      <c r="F73" s="4"/>
      <c r="G73" s="4"/>
      <c r="H73" s="4"/>
      <c r="I73" s="4"/>
      <c r="J73" s="5"/>
      <c r="K73" s="4"/>
      <c r="M73" s="76"/>
      <c r="N73" s="19"/>
      <c r="O73" s="19"/>
      <c r="P73" s="19"/>
      <c r="Q73" s="19"/>
      <c r="R73" s="19"/>
      <c r="S73" s="19">
        <f t="shared" si="2"/>
        <v>35</v>
      </c>
      <c r="T73" s="19">
        <f t="shared" si="1"/>
        <v>35</v>
      </c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</row>
    <row r="74" spans="6:58" s="3" customFormat="1" ht="15">
      <c r="F74" s="4"/>
      <c r="G74" s="4"/>
      <c r="H74" s="4"/>
      <c r="I74" s="4"/>
      <c r="J74" s="5"/>
      <c r="K74" s="4"/>
      <c r="M74" s="76"/>
      <c r="N74" s="19"/>
      <c r="O74" s="19"/>
      <c r="P74" s="19"/>
      <c r="Q74" s="19"/>
      <c r="R74" s="19"/>
      <c r="S74" s="19">
        <f t="shared" si="2"/>
        <v>36</v>
      </c>
      <c r="T74" s="19">
        <f t="shared" si="1"/>
        <v>36</v>
      </c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</row>
    <row r="75" spans="6:58" s="3" customFormat="1" ht="15">
      <c r="F75" s="4"/>
      <c r="G75" s="4"/>
      <c r="H75" s="4"/>
      <c r="I75" s="4"/>
      <c r="J75" s="5"/>
      <c r="K75" s="4"/>
      <c r="M75" s="76"/>
      <c r="N75" s="19"/>
      <c r="O75" s="19"/>
      <c r="P75" s="19"/>
      <c r="Q75" s="19"/>
      <c r="R75" s="19"/>
      <c r="S75" s="19">
        <f t="shared" si="2"/>
        <v>37</v>
      </c>
      <c r="T75" s="19">
        <f t="shared" si="1"/>
        <v>37</v>
      </c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</row>
    <row r="76" spans="6:58" s="3" customFormat="1" ht="15">
      <c r="F76" s="4"/>
      <c r="G76" s="4"/>
      <c r="H76" s="4"/>
      <c r="I76" s="4"/>
      <c r="J76" s="5"/>
      <c r="K76" s="4"/>
      <c r="M76" s="76"/>
      <c r="N76" s="19"/>
      <c r="O76" s="19"/>
      <c r="P76" s="19"/>
      <c r="Q76" s="19"/>
      <c r="R76" s="19"/>
      <c r="S76" s="19">
        <f t="shared" si="2"/>
        <v>38</v>
      </c>
      <c r="T76" s="19">
        <f t="shared" si="1"/>
        <v>38</v>
      </c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</row>
    <row r="77" spans="6:58" s="3" customFormat="1" ht="15">
      <c r="F77" s="4"/>
      <c r="G77" s="4"/>
      <c r="H77" s="4"/>
      <c r="I77" s="4"/>
      <c r="J77" s="5"/>
      <c r="K77" s="4"/>
      <c r="M77" s="76"/>
      <c r="N77" s="19"/>
      <c r="O77" s="19"/>
      <c r="P77" s="19"/>
      <c r="Q77" s="19"/>
      <c r="R77" s="19"/>
      <c r="S77" s="19">
        <f t="shared" si="2"/>
        <v>39</v>
      </c>
      <c r="T77" s="19">
        <f t="shared" si="1"/>
        <v>39</v>
      </c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</row>
    <row r="78" spans="6:58" s="3" customFormat="1" ht="15">
      <c r="F78" s="4"/>
      <c r="G78" s="4"/>
      <c r="H78" s="4"/>
      <c r="I78" s="4"/>
      <c r="J78" s="5"/>
      <c r="K78" s="4"/>
      <c r="M78" s="76"/>
      <c r="N78" s="19"/>
      <c r="O78" s="19"/>
      <c r="P78" s="19"/>
      <c r="Q78" s="19"/>
      <c r="R78" s="19"/>
      <c r="S78" s="19">
        <f t="shared" si="2"/>
        <v>40</v>
      </c>
      <c r="T78" s="19">
        <f t="shared" si="1"/>
        <v>40</v>
      </c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</row>
    <row r="79" spans="6:58" s="3" customFormat="1" ht="15">
      <c r="F79" s="4"/>
      <c r="G79" s="4"/>
      <c r="H79" s="4"/>
      <c r="I79" s="4"/>
      <c r="J79" s="5"/>
      <c r="K79" s="4"/>
      <c r="M79" s="76"/>
      <c r="N79" s="19"/>
      <c r="O79" s="19"/>
      <c r="P79" s="19"/>
      <c r="Q79" s="19"/>
      <c r="R79" s="19"/>
      <c r="S79" s="19">
        <f t="shared" si="2"/>
        <v>41</v>
      </c>
      <c r="T79" s="19">
        <f t="shared" si="1"/>
        <v>41</v>
      </c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</row>
    <row r="80" spans="6:58" s="3" customFormat="1" ht="15">
      <c r="F80" s="4"/>
      <c r="G80" s="4"/>
      <c r="H80" s="4"/>
      <c r="I80" s="4"/>
      <c r="J80" s="5"/>
      <c r="K80" s="4"/>
      <c r="M80" s="76"/>
      <c r="N80" s="19"/>
      <c r="O80" s="19"/>
      <c r="P80" s="19"/>
      <c r="Q80" s="19"/>
      <c r="R80" s="19"/>
      <c r="S80" s="19">
        <f t="shared" si="2"/>
        <v>42</v>
      </c>
      <c r="T80" s="19">
        <f t="shared" si="1"/>
        <v>42</v>
      </c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</row>
    <row r="81" spans="6:58" s="3" customFormat="1" ht="15">
      <c r="F81" s="4"/>
      <c r="G81" s="4"/>
      <c r="H81" s="4"/>
      <c r="I81" s="4"/>
      <c r="J81" s="5"/>
      <c r="K81" s="4"/>
      <c r="M81" s="76"/>
      <c r="N81" s="19"/>
      <c r="O81" s="19"/>
      <c r="P81" s="19"/>
      <c r="Q81" s="19"/>
      <c r="R81" s="19"/>
      <c r="S81" s="19">
        <f t="shared" si="2"/>
        <v>43</v>
      </c>
      <c r="T81" s="19">
        <f t="shared" si="1"/>
        <v>43</v>
      </c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</row>
    <row r="82" spans="6:58" s="3" customFormat="1" ht="15">
      <c r="F82" s="4"/>
      <c r="G82" s="4"/>
      <c r="H82" s="4"/>
      <c r="I82" s="4"/>
      <c r="J82" s="5"/>
      <c r="K82" s="4"/>
      <c r="M82" s="76"/>
      <c r="N82" s="19"/>
      <c r="O82" s="19"/>
      <c r="P82" s="19"/>
      <c r="Q82" s="19"/>
      <c r="R82" s="19"/>
      <c r="S82" s="19">
        <f t="shared" si="2"/>
        <v>44</v>
      </c>
      <c r="T82" s="19">
        <f t="shared" si="1"/>
        <v>44</v>
      </c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</row>
    <row r="83" spans="6:58" s="3" customFormat="1" ht="15">
      <c r="F83" s="4"/>
      <c r="G83" s="4"/>
      <c r="H83" s="4"/>
      <c r="I83" s="4"/>
      <c r="J83" s="5"/>
      <c r="K83" s="4"/>
      <c r="M83" s="76"/>
      <c r="N83" s="19"/>
      <c r="O83" s="19"/>
      <c r="P83" s="19"/>
      <c r="Q83" s="19"/>
      <c r="R83" s="19"/>
      <c r="S83" s="19">
        <f t="shared" si="2"/>
        <v>45</v>
      </c>
      <c r="T83" s="19">
        <f t="shared" si="1"/>
        <v>45</v>
      </c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</row>
    <row r="84" spans="6:58" s="3" customFormat="1" ht="15">
      <c r="F84" s="4"/>
      <c r="G84" s="4"/>
      <c r="H84" s="4"/>
      <c r="I84" s="4"/>
      <c r="J84" s="5"/>
      <c r="K84" s="4"/>
      <c r="M84" s="76"/>
      <c r="N84" s="19"/>
      <c r="O84" s="19"/>
      <c r="P84" s="19"/>
      <c r="Q84" s="19"/>
      <c r="R84" s="19"/>
      <c r="S84" s="19">
        <f t="shared" si="2"/>
        <v>46</v>
      </c>
      <c r="T84" s="19">
        <f t="shared" si="1"/>
        <v>46</v>
      </c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</row>
    <row r="85" spans="6:58" s="3" customFormat="1" ht="15">
      <c r="F85" s="4"/>
      <c r="G85" s="4"/>
      <c r="H85" s="4"/>
      <c r="I85" s="4"/>
      <c r="J85" s="5"/>
      <c r="K85" s="4"/>
      <c r="M85" s="76"/>
      <c r="N85" s="19"/>
      <c r="O85" s="19"/>
      <c r="P85" s="19"/>
      <c r="Q85" s="19"/>
      <c r="R85" s="19"/>
      <c r="S85" s="19">
        <f t="shared" si="2"/>
        <v>47</v>
      </c>
      <c r="T85" s="19">
        <f t="shared" si="1"/>
        <v>47</v>
      </c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</row>
    <row r="86" spans="6:58" s="3" customFormat="1" ht="15">
      <c r="F86" s="4"/>
      <c r="G86" s="4"/>
      <c r="H86" s="4"/>
      <c r="I86" s="4"/>
      <c r="J86" s="5"/>
      <c r="K86" s="4"/>
      <c r="M86" s="76"/>
      <c r="N86" s="19"/>
      <c r="O86" s="19"/>
      <c r="P86" s="19"/>
      <c r="Q86" s="19"/>
      <c r="R86" s="19"/>
      <c r="S86" s="19">
        <f t="shared" si="2"/>
        <v>48</v>
      </c>
      <c r="T86" s="19">
        <f t="shared" si="1"/>
        <v>48</v>
      </c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</row>
    <row r="87" spans="6:58" s="3" customFormat="1" ht="15">
      <c r="F87" s="4"/>
      <c r="G87" s="4"/>
      <c r="H87" s="4"/>
      <c r="I87" s="4"/>
      <c r="J87" s="5"/>
      <c r="K87" s="4"/>
      <c r="M87" s="76"/>
      <c r="N87" s="19"/>
      <c r="O87" s="19"/>
      <c r="P87" s="19"/>
      <c r="Q87" s="19"/>
      <c r="R87" s="19"/>
      <c r="S87" s="19">
        <f t="shared" si="2"/>
        <v>49</v>
      </c>
      <c r="T87" s="19">
        <f t="shared" si="1"/>
        <v>49</v>
      </c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</row>
    <row r="88" spans="6:58" s="3" customFormat="1" ht="15">
      <c r="F88" s="4"/>
      <c r="G88" s="4"/>
      <c r="H88" s="4"/>
      <c r="I88" s="4"/>
      <c r="J88" s="5"/>
      <c r="K88" s="4"/>
      <c r="M88" s="76"/>
      <c r="N88" s="19"/>
      <c r="O88" s="19"/>
      <c r="P88" s="19"/>
      <c r="Q88" s="19"/>
      <c r="R88" s="19"/>
      <c r="S88" s="19">
        <f t="shared" si="2"/>
        <v>50</v>
      </c>
      <c r="T88" s="19">
        <f t="shared" si="1"/>
        <v>50</v>
      </c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</row>
    <row r="89" spans="6:58" s="3" customFormat="1" ht="15">
      <c r="F89" s="4"/>
      <c r="G89" s="4"/>
      <c r="H89" s="4"/>
      <c r="I89" s="4"/>
      <c r="J89" s="5"/>
      <c r="K89" s="4"/>
      <c r="M89" s="76"/>
      <c r="N89" s="19"/>
      <c r="O89" s="19"/>
      <c r="P89" s="19"/>
      <c r="Q89" s="19"/>
      <c r="R89" s="19"/>
      <c r="S89" s="19">
        <f t="shared" si="2"/>
        <v>51</v>
      </c>
      <c r="T89" s="19">
        <f t="shared" si="1"/>
        <v>51</v>
      </c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</row>
    <row r="90" spans="6:58" s="3" customFormat="1" ht="15">
      <c r="F90" s="4"/>
      <c r="G90" s="4"/>
      <c r="H90" s="4"/>
      <c r="I90" s="4"/>
      <c r="J90" s="5"/>
      <c r="K90" s="4"/>
      <c r="M90" s="76"/>
      <c r="N90" s="19"/>
      <c r="O90" s="19"/>
      <c r="P90" s="19"/>
      <c r="Q90" s="19"/>
      <c r="R90" s="19"/>
      <c r="S90" s="19">
        <f t="shared" si="2"/>
        <v>52</v>
      </c>
      <c r="T90" s="19">
        <f t="shared" si="1"/>
        <v>52</v>
      </c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</row>
    <row r="91" spans="6:58" s="3" customFormat="1" ht="15">
      <c r="F91" s="4"/>
      <c r="G91" s="4"/>
      <c r="H91" s="4"/>
      <c r="I91" s="4"/>
      <c r="J91" s="5"/>
      <c r="K91" s="4"/>
      <c r="M91" s="76"/>
      <c r="N91" s="19"/>
      <c r="O91" s="19"/>
      <c r="P91" s="19"/>
      <c r="Q91" s="19"/>
      <c r="R91" s="19"/>
      <c r="S91" s="19">
        <f t="shared" si="2"/>
        <v>53</v>
      </c>
      <c r="T91" s="19">
        <f t="shared" si="1"/>
        <v>53</v>
      </c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</row>
    <row r="92" spans="6:58" s="3" customFormat="1" ht="15">
      <c r="F92" s="4"/>
      <c r="G92" s="4"/>
      <c r="H92" s="4"/>
      <c r="I92" s="4"/>
      <c r="J92" s="5"/>
      <c r="K92" s="4"/>
      <c r="M92" s="76"/>
      <c r="N92" s="19"/>
      <c r="O92" s="19"/>
      <c r="P92" s="19"/>
      <c r="Q92" s="19"/>
      <c r="R92" s="19"/>
      <c r="S92" s="19">
        <f t="shared" si="2"/>
        <v>54</v>
      </c>
      <c r="T92" s="19">
        <f t="shared" si="1"/>
        <v>54</v>
      </c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</row>
    <row r="93" spans="6:58" s="3" customFormat="1" ht="15">
      <c r="F93" s="4"/>
      <c r="G93" s="4"/>
      <c r="H93" s="4"/>
      <c r="I93" s="4"/>
      <c r="J93" s="5"/>
      <c r="K93" s="4"/>
      <c r="M93" s="76"/>
      <c r="N93" s="19"/>
      <c r="O93" s="19"/>
      <c r="P93" s="19"/>
      <c r="Q93" s="19"/>
      <c r="R93" s="19"/>
      <c r="S93" s="19">
        <f t="shared" si="2"/>
        <v>55</v>
      </c>
      <c r="T93" s="19">
        <f t="shared" si="1"/>
        <v>55</v>
      </c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</row>
    <row r="94" spans="6:58" s="3" customFormat="1" ht="15">
      <c r="F94" s="4"/>
      <c r="G94" s="4"/>
      <c r="H94" s="4"/>
      <c r="I94" s="4"/>
      <c r="J94" s="5"/>
      <c r="K94" s="4"/>
      <c r="M94" s="76"/>
      <c r="N94" s="19"/>
      <c r="O94" s="19"/>
      <c r="P94" s="19"/>
      <c r="Q94" s="19"/>
      <c r="R94" s="19"/>
      <c r="S94" s="19">
        <f t="shared" si="2"/>
        <v>56</v>
      </c>
      <c r="T94" s="19">
        <f t="shared" si="1"/>
        <v>56</v>
      </c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</row>
    <row r="95" spans="6:58" s="3" customFormat="1" ht="15">
      <c r="F95" s="4"/>
      <c r="G95" s="4"/>
      <c r="H95" s="4"/>
      <c r="I95" s="4"/>
      <c r="J95" s="5"/>
      <c r="K95" s="4"/>
      <c r="M95" s="76"/>
      <c r="N95" s="19"/>
      <c r="O95" s="19"/>
      <c r="P95" s="19"/>
      <c r="Q95" s="19"/>
      <c r="R95" s="19"/>
      <c r="S95" s="19">
        <f t="shared" si="2"/>
        <v>57</v>
      </c>
      <c r="T95" s="19">
        <f t="shared" si="1"/>
        <v>57</v>
      </c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</row>
    <row r="96" spans="6:58" s="3" customFormat="1" ht="15">
      <c r="F96" s="4"/>
      <c r="G96" s="4"/>
      <c r="H96" s="4"/>
      <c r="I96" s="4"/>
      <c r="J96" s="5"/>
      <c r="K96" s="4"/>
      <c r="M96" s="76"/>
      <c r="N96" s="19"/>
      <c r="O96" s="19"/>
      <c r="P96" s="19"/>
      <c r="Q96" s="19"/>
      <c r="R96" s="19"/>
      <c r="S96" s="19">
        <f t="shared" si="2"/>
        <v>58</v>
      </c>
      <c r="T96" s="19">
        <f t="shared" si="1"/>
        <v>58</v>
      </c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</row>
    <row r="97" spans="6:58" s="3" customFormat="1" ht="15">
      <c r="F97" s="4"/>
      <c r="G97" s="4"/>
      <c r="H97" s="4"/>
      <c r="I97" s="4"/>
      <c r="J97" s="5"/>
      <c r="K97" s="4"/>
      <c r="M97" s="76"/>
      <c r="N97" s="19"/>
      <c r="O97" s="19"/>
      <c r="P97" s="19"/>
      <c r="Q97" s="19"/>
      <c r="R97" s="19"/>
      <c r="S97" s="19">
        <f t="shared" si="2"/>
        <v>59</v>
      </c>
      <c r="T97" s="19">
        <f t="shared" si="1"/>
        <v>59</v>
      </c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</row>
    <row r="98" spans="6:58" s="3" customFormat="1" ht="15">
      <c r="F98" s="4"/>
      <c r="G98" s="4"/>
      <c r="H98" s="4"/>
      <c r="I98" s="4"/>
      <c r="J98" s="5"/>
      <c r="K98" s="4"/>
      <c r="M98" s="76"/>
      <c r="N98" s="19"/>
      <c r="O98" s="19"/>
      <c r="P98" s="19"/>
      <c r="Q98" s="19"/>
      <c r="R98" s="19"/>
      <c r="S98" s="19">
        <f t="shared" si="2"/>
        <v>60</v>
      </c>
      <c r="T98" s="19">
        <f t="shared" si="1"/>
        <v>60</v>
      </c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</row>
    <row r="99" spans="6:58" s="3" customFormat="1" ht="15">
      <c r="F99" s="4"/>
      <c r="G99" s="4"/>
      <c r="H99" s="4"/>
      <c r="I99" s="4"/>
      <c r="J99" s="5"/>
      <c r="K99" s="4"/>
      <c r="M99" s="76"/>
      <c r="N99" s="19"/>
      <c r="O99" s="19"/>
      <c r="P99" s="19"/>
      <c r="Q99" s="19"/>
      <c r="R99" s="19"/>
      <c r="S99" s="19">
        <f t="shared" si="2"/>
        <v>61</v>
      </c>
      <c r="T99" s="19">
        <f t="shared" si="1"/>
        <v>61</v>
      </c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</row>
    <row r="100" spans="6:58" s="3" customFormat="1" ht="15">
      <c r="F100" s="4"/>
      <c r="G100" s="4"/>
      <c r="H100" s="4"/>
      <c r="I100" s="4"/>
      <c r="J100" s="5"/>
      <c r="K100" s="4"/>
      <c r="M100" s="76"/>
      <c r="N100" s="19"/>
      <c r="O100" s="19"/>
      <c r="P100" s="19"/>
      <c r="Q100" s="19"/>
      <c r="R100" s="19"/>
      <c r="S100" s="19">
        <f t="shared" si="2"/>
        <v>62</v>
      </c>
      <c r="T100" s="19">
        <f t="shared" si="1"/>
        <v>62</v>
      </c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</row>
    <row r="101" spans="6:58" s="3" customFormat="1" ht="15">
      <c r="F101" s="4"/>
      <c r="G101" s="4"/>
      <c r="H101" s="4"/>
      <c r="I101" s="4"/>
      <c r="J101" s="5"/>
      <c r="K101" s="4"/>
      <c r="M101" s="76"/>
      <c r="N101" s="19"/>
      <c r="O101" s="19"/>
      <c r="P101" s="19"/>
      <c r="Q101" s="19"/>
      <c r="R101" s="19"/>
      <c r="S101" s="19">
        <f t="shared" si="2"/>
        <v>63</v>
      </c>
      <c r="T101" s="19">
        <f t="shared" si="1"/>
        <v>63</v>
      </c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</row>
    <row r="102" spans="6:58" s="3" customFormat="1" ht="15">
      <c r="F102" s="4"/>
      <c r="G102" s="4"/>
      <c r="H102" s="4"/>
      <c r="I102" s="4"/>
      <c r="J102" s="5"/>
      <c r="K102" s="4"/>
      <c r="M102" s="76"/>
      <c r="N102" s="19"/>
      <c r="O102" s="19"/>
      <c r="P102" s="19"/>
      <c r="Q102" s="19"/>
      <c r="R102" s="19"/>
      <c r="S102" s="19">
        <f t="shared" si="2"/>
        <v>64</v>
      </c>
      <c r="T102" s="19">
        <f t="shared" si="1"/>
        <v>64</v>
      </c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</row>
    <row r="103" spans="6:58" s="3" customFormat="1" ht="15">
      <c r="F103" s="4"/>
      <c r="G103" s="4"/>
      <c r="H103" s="4"/>
      <c r="I103" s="4"/>
      <c r="J103" s="5"/>
      <c r="K103" s="4"/>
      <c r="M103" s="76"/>
      <c r="N103" s="19"/>
      <c r="O103" s="19"/>
      <c r="P103" s="19"/>
      <c r="Q103" s="19"/>
      <c r="R103" s="19"/>
      <c r="S103" s="19">
        <f t="shared" si="2"/>
        <v>65</v>
      </c>
      <c r="T103" s="19">
        <f t="shared" si="1"/>
        <v>65</v>
      </c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</row>
    <row r="104" spans="6:58" s="3" customFormat="1" ht="15">
      <c r="F104" s="4"/>
      <c r="G104" s="4"/>
      <c r="H104" s="4"/>
      <c r="I104" s="4"/>
      <c r="J104" s="5"/>
      <c r="K104" s="4"/>
      <c r="M104" s="76"/>
      <c r="N104" s="19"/>
      <c r="O104" s="19"/>
      <c r="P104" s="19"/>
      <c r="Q104" s="19"/>
      <c r="R104" s="19"/>
      <c r="S104" s="19">
        <f t="shared" si="2"/>
        <v>66</v>
      </c>
      <c r="T104" s="19">
        <f t="shared" si="1"/>
        <v>66</v>
      </c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</row>
    <row r="105" spans="6:58" s="3" customFormat="1" ht="15">
      <c r="F105" s="4"/>
      <c r="G105" s="4"/>
      <c r="H105" s="4"/>
      <c r="I105" s="4"/>
      <c r="J105" s="5"/>
      <c r="K105" s="4"/>
      <c r="M105" s="76"/>
      <c r="N105" s="19"/>
      <c r="O105" s="19"/>
      <c r="P105" s="19"/>
      <c r="Q105" s="19"/>
      <c r="R105" s="19"/>
      <c r="S105" s="19">
        <f t="shared" si="2"/>
        <v>67</v>
      </c>
      <c r="T105" s="19">
        <f aca="true" t="shared" si="3" ref="T105:T168">T104+1</f>
        <v>67</v>
      </c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</row>
    <row r="106" spans="6:58" s="3" customFormat="1" ht="15">
      <c r="F106" s="4"/>
      <c r="G106" s="4"/>
      <c r="H106" s="4"/>
      <c r="I106" s="4"/>
      <c r="J106" s="5"/>
      <c r="K106" s="4"/>
      <c r="M106" s="76"/>
      <c r="N106" s="19"/>
      <c r="O106" s="19"/>
      <c r="P106" s="19"/>
      <c r="Q106" s="19"/>
      <c r="R106" s="19"/>
      <c r="S106" s="19">
        <f aca="true" t="shared" si="4" ref="S106:S129">S105+1</f>
        <v>68</v>
      </c>
      <c r="T106" s="19">
        <f t="shared" si="3"/>
        <v>68</v>
      </c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</row>
    <row r="107" spans="6:58" s="3" customFormat="1" ht="15">
      <c r="F107" s="4"/>
      <c r="G107" s="4"/>
      <c r="H107" s="4"/>
      <c r="I107" s="4"/>
      <c r="J107" s="5"/>
      <c r="K107" s="4"/>
      <c r="M107" s="76"/>
      <c r="N107" s="19"/>
      <c r="O107" s="19"/>
      <c r="P107" s="19"/>
      <c r="Q107" s="19"/>
      <c r="R107" s="19"/>
      <c r="S107" s="19">
        <f t="shared" si="4"/>
        <v>69</v>
      </c>
      <c r="T107" s="19">
        <f t="shared" si="3"/>
        <v>69</v>
      </c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</row>
    <row r="108" spans="6:58" s="3" customFormat="1" ht="15">
      <c r="F108" s="4"/>
      <c r="G108" s="4"/>
      <c r="H108" s="4"/>
      <c r="I108" s="4"/>
      <c r="J108" s="5"/>
      <c r="K108" s="4"/>
      <c r="M108" s="76"/>
      <c r="N108" s="19"/>
      <c r="O108" s="19"/>
      <c r="P108" s="19"/>
      <c r="Q108" s="19"/>
      <c r="R108" s="19"/>
      <c r="S108" s="19">
        <f t="shared" si="4"/>
        <v>70</v>
      </c>
      <c r="T108" s="19">
        <f t="shared" si="3"/>
        <v>70</v>
      </c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</row>
    <row r="109" spans="6:58" s="3" customFormat="1" ht="15">
      <c r="F109" s="4"/>
      <c r="G109" s="4"/>
      <c r="H109" s="4"/>
      <c r="I109" s="4"/>
      <c r="J109" s="5"/>
      <c r="K109" s="4"/>
      <c r="M109" s="76"/>
      <c r="N109" s="19"/>
      <c r="O109" s="19"/>
      <c r="P109" s="19"/>
      <c r="Q109" s="19"/>
      <c r="R109" s="19"/>
      <c r="S109" s="19">
        <f t="shared" si="4"/>
        <v>71</v>
      </c>
      <c r="T109" s="19">
        <f t="shared" si="3"/>
        <v>71</v>
      </c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</row>
    <row r="110" spans="6:58" s="3" customFormat="1" ht="15">
      <c r="F110" s="4"/>
      <c r="G110" s="4"/>
      <c r="H110" s="4"/>
      <c r="I110" s="4"/>
      <c r="J110" s="5"/>
      <c r="K110" s="4"/>
      <c r="M110" s="76"/>
      <c r="N110" s="19"/>
      <c r="O110" s="19"/>
      <c r="P110" s="19"/>
      <c r="Q110" s="19"/>
      <c r="R110" s="19"/>
      <c r="S110" s="19">
        <f t="shared" si="4"/>
        <v>72</v>
      </c>
      <c r="T110" s="19">
        <f t="shared" si="3"/>
        <v>72</v>
      </c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</row>
    <row r="111" spans="6:58" s="3" customFormat="1" ht="15">
      <c r="F111" s="4"/>
      <c r="G111" s="4"/>
      <c r="H111" s="4"/>
      <c r="I111" s="4"/>
      <c r="J111" s="5"/>
      <c r="K111" s="4"/>
      <c r="M111" s="76"/>
      <c r="N111" s="19"/>
      <c r="O111" s="19"/>
      <c r="P111" s="19"/>
      <c r="Q111" s="19"/>
      <c r="R111" s="19"/>
      <c r="S111" s="19">
        <f t="shared" si="4"/>
        <v>73</v>
      </c>
      <c r="T111" s="19">
        <f t="shared" si="3"/>
        <v>73</v>
      </c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</row>
    <row r="112" spans="6:58" s="3" customFormat="1" ht="15">
      <c r="F112" s="4"/>
      <c r="G112" s="4"/>
      <c r="H112" s="4"/>
      <c r="I112" s="4"/>
      <c r="J112" s="5"/>
      <c r="K112" s="4"/>
      <c r="M112" s="76"/>
      <c r="N112" s="19"/>
      <c r="O112" s="19"/>
      <c r="P112" s="19"/>
      <c r="Q112" s="19"/>
      <c r="R112" s="19"/>
      <c r="S112" s="19">
        <f t="shared" si="4"/>
        <v>74</v>
      </c>
      <c r="T112" s="19">
        <f t="shared" si="3"/>
        <v>74</v>
      </c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</row>
    <row r="113" spans="6:58" s="3" customFormat="1" ht="15">
      <c r="F113" s="4"/>
      <c r="G113" s="4"/>
      <c r="H113" s="4"/>
      <c r="I113" s="4"/>
      <c r="J113" s="5"/>
      <c r="K113" s="4"/>
      <c r="M113" s="76"/>
      <c r="N113" s="19"/>
      <c r="O113" s="19"/>
      <c r="P113" s="19"/>
      <c r="Q113" s="19"/>
      <c r="R113" s="19"/>
      <c r="S113" s="19">
        <f t="shared" si="4"/>
        <v>75</v>
      </c>
      <c r="T113" s="19">
        <f t="shared" si="3"/>
        <v>75</v>
      </c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</row>
    <row r="114" spans="6:58" s="3" customFormat="1" ht="15">
      <c r="F114" s="4"/>
      <c r="G114" s="4"/>
      <c r="H114" s="4"/>
      <c r="I114" s="4"/>
      <c r="J114" s="5"/>
      <c r="K114" s="4"/>
      <c r="M114" s="76"/>
      <c r="N114" s="19"/>
      <c r="O114" s="19"/>
      <c r="P114" s="19"/>
      <c r="Q114" s="19"/>
      <c r="R114" s="19"/>
      <c r="S114" s="19">
        <f t="shared" si="4"/>
        <v>76</v>
      </c>
      <c r="T114" s="19">
        <f t="shared" si="3"/>
        <v>76</v>
      </c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</row>
    <row r="115" spans="6:58" s="3" customFormat="1" ht="15">
      <c r="F115" s="4"/>
      <c r="G115" s="4"/>
      <c r="H115" s="4"/>
      <c r="I115" s="4"/>
      <c r="J115" s="5"/>
      <c r="K115" s="4"/>
      <c r="M115" s="76"/>
      <c r="N115" s="19"/>
      <c r="O115" s="19"/>
      <c r="P115" s="19"/>
      <c r="Q115" s="19"/>
      <c r="R115" s="19"/>
      <c r="S115" s="19">
        <f t="shared" si="4"/>
        <v>77</v>
      </c>
      <c r="T115" s="19">
        <f t="shared" si="3"/>
        <v>77</v>
      </c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</row>
    <row r="116" spans="6:58" s="3" customFormat="1" ht="15">
      <c r="F116" s="4"/>
      <c r="G116" s="4"/>
      <c r="H116" s="4"/>
      <c r="I116" s="4"/>
      <c r="J116" s="5"/>
      <c r="K116" s="4"/>
      <c r="M116" s="76"/>
      <c r="N116" s="19"/>
      <c r="O116" s="19"/>
      <c r="P116" s="19"/>
      <c r="Q116" s="19"/>
      <c r="R116" s="19"/>
      <c r="S116" s="19">
        <f t="shared" si="4"/>
        <v>78</v>
      </c>
      <c r="T116" s="19">
        <f t="shared" si="3"/>
        <v>78</v>
      </c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</row>
    <row r="117" spans="6:58" s="3" customFormat="1" ht="15">
      <c r="F117" s="4"/>
      <c r="G117" s="4"/>
      <c r="H117" s="4"/>
      <c r="I117" s="4"/>
      <c r="J117" s="5"/>
      <c r="K117" s="4"/>
      <c r="M117" s="76"/>
      <c r="N117" s="19"/>
      <c r="O117" s="19"/>
      <c r="P117" s="19"/>
      <c r="Q117" s="19"/>
      <c r="R117" s="19"/>
      <c r="S117" s="19">
        <f t="shared" si="4"/>
        <v>79</v>
      </c>
      <c r="T117" s="19">
        <f t="shared" si="3"/>
        <v>79</v>
      </c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</row>
    <row r="118" spans="6:58" s="3" customFormat="1" ht="15">
      <c r="F118" s="4"/>
      <c r="G118" s="4"/>
      <c r="H118" s="4"/>
      <c r="I118" s="4"/>
      <c r="J118" s="5"/>
      <c r="K118" s="4"/>
      <c r="M118" s="76"/>
      <c r="N118" s="19"/>
      <c r="O118" s="19"/>
      <c r="P118" s="19"/>
      <c r="Q118" s="19"/>
      <c r="R118" s="19"/>
      <c r="S118" s="19">
        <f t="shared" si="4"/>
        <v>80</v>
      </c>
      <c r="T118" s="19">
        <f t="shared" si="3"/>
        <v>80</v>
      </c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</row>
    <row r="119" spans="6:58" s="3" customFormat="1" ht="15">
      <c r="F119" s="4"/>
      <c r="G119" s="4"/>
      <c r="H119" s="4"/>
      <c r="I119" s="4"/>
      <c r="J119" s="5"/>
      <c r="K119" s="4"/>
      <c r="M119" s="76"/>
      <c r="N119" s="19"/>
      <c r="O119" s="19"/>
      <c r="P119" s="19"/>
      <c r="Q119" s="19"/>
      <c r="R119" s="19"/>
      <c r="S119" s="19">
        <f t="shared" si="4"/>
        <v>81</v>
      </c>
      <c r="T119" s="19">
        <f t="shared" si="3"/>
        <v>81</v>
      </c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</row>
    <row r="120" spans="6:58" s="3" customFormat="1" ht="15">
      <c r="F120" s="4"/>
      <c r="G120" s="4"/>
      <c r="H120" s="4"/>
      <c r="I120" s="4"/>
      <c r="J120" s="5"/>
      <c r="K120" s="4"/>
      <c r="M120" s="76"/>
      <c r="N120" s="19"/>
      <c r="O120" s="19"/>
      <c r="P120" s="19"/>
      <c r="Q120" s="19"/>
      <c r="R120" s="19"/>
      <c r="S120" s="19">
        <f t="shared" si="4"/>
        <v>82</v>
      </c>
      <c r="T120" s="19">
        <f t="shared" si="3"/>
        <v>82</v>
      </c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</row>
    <row r="121" spans="6:58" s="3" customFormat="1" ht="15">
      <c r="F121" s="4"/>
      <c r="G121" s="4"/>
      <c r="H121" s="4"/>
      <c r="I121" s="4"/>
      <c r="J121" s="5"/>
      <c r="K121" s="4"/>
      <c r="M121" s="76"/>
      <c r="N121" s="19"/>
      <c r="O121" s="19"/>
      <c r="P121" s="19"/>
      <c r="Q121" s="19"/>
      <c r="R121" s="19"/>
      <c r="S121" s="19">
        <f t="shared" si="4"/>
        <v>83</v>
      </c>
      <c r="T121" s="19">
        <f t="shared" si="3"/>
        <v>83</v>
      </c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</row>
    <row r="122" spans="6:58" s="3" customFormat="1" ht="15">
      <c r="F122" s="4"/>
      <c r="G122" s="4"/>
      <c r="H122" s="4"/>
      <c r="I122" s="4"/>
      <c r="J122" s="5"/>
      <c r="K122" s="4"/>
      <c r="M122" s="76"/>
      <c r="N122" s="19"/>
      <c r="O122" s="19"/>
      <c r="P122" s="19"/>
      <c r="Q122" s="19"/>
      <c r="R122" s="19"/>
      <c r="S122" s="19">
        <f t="shared" si="4"/>
        <v>84</v>
      </c>
      <c r="T122" s="19">
        <f t="shared" si="3"/>
        <v>84</v>
      </c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</row>
    <row r="123" spans="6:58" s="3" customFormat="1" ht="15">
      <c r="F123" s="4"/>
      <c r="G123" s="4"/>
      <c r="H123" s="4"/>
      <c r="I123" s="4"/>
      <c r="J123" s="5"/>
      <c r="K123" s="4"/>
      <c r="M123" s="76"/>
      <c r="N123" s="19"/>
      <c r="O123" s="19"/>
      <c r="P123" s="19"/>
      <c r="Q123" s="19"/>
      <c r="R123" s="19"/>
      <c r="S123" s="19">
        <f t="shared" si="4"/>
        <v>85</v>
      </c>
      <c r="T123" s="19">
        <f t="shared" si="3"/>
        <v>85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</row>
    <row r="124" spans="6:58" s="3" customFormat="1" ht="15">
      <c r="F124" s="4"/>
      <c r="G124" s="4"/>
      <c r="H124" s="4"/>
      <c r="I124" s="4"/>
      <c r="J124" s="5"/>
      <c r="K124" s="4"/>
      <c r="M124" s="76"/>
      <c r="N124" s="19"/>
      <c r="O124" s="19"/>
      <c r="P124" s="19"/>
      <c r="Q124" s="19"/>
      <c r="R124" s="19"/>
      <c r="S124" s="19">
        <f t="shared" si="4"/>
        <v>86</v>
      </c>
      <c r="T124" s="19">
        <f t="shared" si="3"/>
        <v>86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</row>
    <row r="125" spans="6:58" s="3" customFormat="1" ht="15">
      <c r="F125" s="4"/>
      <c r="G125" s="4"/>
      <c r="H125" s="4"/>
      <c r="I125" s="4"/>
      <c r="J125" s="5"/>
      <c r="K125" s="4"/>
      <c r="M125" s="76"/>
      <c r="N125" s="19"/>
      <c r="O125" s="19"/>
      <c r="P125" s="19"/>
      <c r="Q125" s="19"/>
      <c r="R125" s="19"/>
      <c r="S125" s="19">
        <f t="shared" si="4"/>
        <v>87</v>
      </c>
      <c r="T125" s="19">
        <f t="shared" si="3"/>
        <v>87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</row>
    <row r="126" spans="6:58" s="3" customFormat="1" ht="15">
      <c r="F126" s="4"/>
      <c r="G126" s="4"/>
      <c r="H126" s="4"/>
      <c r="I126" s="4"/>
      <c r="J126" s="5"/>
      <c r="K126" s="4"/>
      <c r="M126" s="76"/>
      <c r="N126" s="19"/>
      <c r="O126" s="19"/>
      <c r="P126" s="19"/>
      <c r="Q126" s="19"/>
      <c r="R126" s="19"/>
      <c r="S126" s="19">
        <f t="shared" si="4"/>
        <v>88</v>
      </c>
      <c r="T126" s="19">
        <f t="shared" si="3"/>
        <v>88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</row>
    <row r="127" spans="6:58" s="3" customFormat="1" ht="15">
      <c r="F127" s="4"/>
      <c r="G127" s="4"/>
      <c r="H127" s="4"/>
      <c r="I127" s="4"/>
      <c r="J127" s="5"/>
      <c r="K127" s="4"/>
      <c r="M127" s="76"/>
      <c r="N127" s="19"/>
      <c r="O127" s="19"/>
      <c r="P127" s="19"/>
      <c r="Q127" s="19"/>
      <c r="R127" s="19"/>
      <c r="S127" s="19">
        <f t="shared" si="4"/>
        <v>89</v>
      </c>
      <c r="T127" s="19">
        <f t="shared" si="3"/>
        <v>89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</row>
    <row r="128" spans="6:58" s="3" customFormat="1" ht="15">
      <c r="F128" s="4"/>
      <c r="G128" s="4"/>
      <c r="H128" s="4"/>
      <c r="I128" s="4"/>
      <c r="J128" s="5"/>
      <c r="K128" s="4"/>
      <c r="M128" s="76"/>
      <c r="N128" s="19"/>
      <c r="O128" s="19"/>
      <c r="P128" s="19"/>
      <c r="Q128" s="19"/>
      <c r="R128" s="19"/>
      <c r="S128" s="19">
        <f t="shared" si="4"/>
        <v>90</v>
      </c>
      <c r="T128" s="19">
        <f t="shared" si="3"/>
        <v>90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</row>
    <row r="129" spans="6:58" s="3" customFormat="1" ht="15">
      <c r="F129" s="4"/>
      <c r="G129" s="4"/>
      <c r="H129" s="4"/>
      <c r="I129" s="4"/>
      <c r="J129" s="5"/>
      <c r="K129" s="4"/>
      <c r="M129" s="76"/>
      <c r="N129" s="19"/>
      <c r="O129" s="19"/>
      <c r="P129" s="19"/>
      <c r="Q129" s="19"/>
      <c r="R129" s="19"/>
      <c r="S129" s="19">
        <f t="shared" si="4"/>
        <v>91</v>
      </c>
      <c r="T129" s="19">
        <f t="shared" si="3"/>
        <v>91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</row>
    <row r="130" spans="6:58" s="3" customFormat="1" ht="15">
      <c r="F130" s="4"/>
      <c r="G130" s="4"/>
      <c r="H130" s="4"/>
      <c r="I130" s="4"/>
      <c r="J130" s="5"/>
      <c r="K130" s="4"/>
      <c r="M130" s="76"/>
      <c r="N130" s="19"/>
      <c r="O130" s="19"/>
      <c r="P130" s="19"/>
      <c r="Q130" s="19"/>
      <c r="R130" s="19"/>
      <c r="S130" s="19">
        <f>S129+1</f>
        <v>92</v>
      </c>
      <c r="T130" s="19">
        <f t="shared" si="3"/>
        <v>92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</row>
    <row r="131" spans="6:58" s="3" customFormat="1" ht="15">
      <c r="F131" s="4"/>
      <c r="G131" s="4"/>
      <c r="H131" s="4"/>
      <c r="I131" s="4"/>
      <c r="J131" s="5"/>
      <c r="K131" s="4"/>
      <c r="M131" s="76"/>
      <c r="N131" s="19"/>
      <c r="O131" s="19"/>
      <c r="P131" s="19"/>
      <c r="Q131" s="19"/>
      <c r="R131" s="19"/>
      <c r="S131" s="19">
        <f>S130+1</f>
        <v>93</v>
      </c>
      <c r="T131" s="19">
        <f t="shared" si="3"/>
        <v>93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</row>
    <row r="132" spans="6:58" s="3" customFormat="1" ht="15">
      <c r="F132" s="4"/>
      <c r="G132" s="4"/>
      <c r="H132" s="4"/>
      <c r="I132" s="4"/>
      <c r="J132" s="5"/>
      <c r="K132" s="4"/>
      <c r="M132" s="76"/>
      <c r="N132" s="19"/>
      <c r="O132" s="19"/>
      <c r="P132" s="19"/>
      <c r="Q132" s="19"/>
      <c r="R132" s="19"/>
      <c r="S132" s="19">
        <f aca="true" t="shared" si="5" ref="S132:S137">S131+1</f>
        <v>94</v>
      </c>
      <c r="T132" s="19">
        <f t="shared" si="3"/>
        <v>94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</row>
    <row r="133" spans="6:58" s="3" customFormat="1" ht="15">
      <c r="F133" s="4"/>
      <c r="G133" s="4"/>
      <c r="H133" s="4"/>
      <c r="I133" s="4"/>
      <c r="J133" s="5"/>
      <c r="K133" s="4"/>
      <c r="M133" s="76"/>
      <c r="N133" s="19"/>
      <c r="O133" s="19"/>
      <c r="P133" s="19"/>
      <c r="Q133" s="19"/>
      <c r="R133" s="19"/>
      <c r="S133" s="19">
        <f t="shared" si="5"/>
        <v>95</v>
      </c>
      <c r="T133" s="19">
        <f t="shared" si="3"/>
        <v>95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</row>
    <row r="134" spans="6:58" s="3" customFormat="1" ht="15">
      <c r="F134" s="4"/>
      <c r="G134" s="4"/>
      <c r="H134" s="4"/>
      <c r="I134" s="4"/>
      <c r="J134" s="5"/>
      <c r="K134" s="4"/>
      <c r="M134" s="76"/>
      <c r="N134" s="19"/>
      <c r="O134" s="19"/>
      <c r="P134" s="19"/>
      <c r="Q134" s="19"/>
      <c r="R134" s="19"/>
      <c r="S134" s="19">
        <f t="shared" si="5"/>
        <v>96</v>
      </c>
      <c r="T134" s="19">
        <f t="shared" si="3"/>
        <v>96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</row>
    <row r="135" spans="6:58" s="3" customFormat="1" ht="15">
      <c r="F135" s="4"/>
      <c r="G135" s="4"/>
      <c r="H135" s="4"/>
      <c r="I135" s="4"/>
      <c r="J135" s="5"/>
      <c r="K135" s="4"/>
      <c r="M135" s="76"/>
      <c r="N135" s="19"/>
      <c r="O135" s="19"/>
      <c r="P135" s="19"/>
      <c r="Q135" s="19"/>
      <c r="R135" s="19"/>
      <c r="S135" s="19">
        <f t="shared" si="5"/>
        <v>97</v>
      </c>
      <c r="T135" s="19">
        <f t="shared" si="3"/>
        <v>97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</row>
    <row r="136" spans="6:58" s="3" customFormat="1" ht="15">
      <c r="F136" s="4"/>
      <c r="G136" s="4"/>
      <c r="H136" s="4"/>
      <c r="I136" s="4"/>
      <c r="J136" s="5"/>
      <c r="K136" s="4"/>
      <c r="M136" s="76"/>
      <c r="N136" s="19"/>
      <c r="O136" s="19"/>
      <c r="P136" s="19"/>
      <c r="Q136" s="19"/>
      <c r="R136" s="19"/>
      <c r="S136" s="19">
        <f t="shared" si="5"/>
        <v>98</v>
      </c>
      <c r="T136" s="19">
        <f t="shared" si="3"/>
        <v>98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</row>
    <row r="137" spans="6:58" s="3" customFormat="1" ht="15">
      <c r="F137" s="4"/>
      <c r="G137" s="4"/>
      <c r="H137" s="4"/>
      <c r="I137" s="4"/>
      <c r="J137" s="5"/>
      <c r="K137" s="4"/>
      <c r="M137" s="76"/>
      <c r="N137" s="19"/>
      <c r="O137" s="19"/>
      <c r="P137" s="19"/>
      <c r="Q137" s="19"/>
      <c r="R137" s="19"/>
      <c r="S137" s="19">
        <f t="shared" si="5"/>
        <v>99</v>
      </c>
      <c r="T137" s="19">
        <f t="shared" si="3"/>
        <v>99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</row>
    <row r="138" spans="6:58" s="3" customFormat="1" ht="15">
      <c r="F138" s="4"/>
      <c r="G138" s="4"/>
      <c r="H138" s="4"/>
      <c r="I138" s="4"/>
      <c r="J138" s="5"/>
      <c r="K138" s="4"/>
      <c r="M138" s="76"/>
      <c r="N138" s="19"/>
      <c r="O138" s="19"/>
      <c r="P138" s="19"/>
      <c r="Q138" s="19"/>
      <c r="R138" s="19"/>
      <c r="S138" s="19">
        <f>S137+1</f>
        <v>100</v>
      </c>
      <c r="T138" s="19">
        <f t="shared" si="3"/>
        <v>100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</row>
    <row r="139" spans="6:58" s="3" customFormat="1" ht="15">
      <c r="F139" s="4"/>
      <c r="G139" s="4"/>
      <c r="H139" s="4"/>
      <c r="I139" s="4"/>
      <c r="J139" s="5"/>
      <c r="K139" s="4"/>
      <c r="M139" s="76"/>
      <c r="N139" s="19"/>
      <c r="O139" s="19"/>
      <c r="P139" s="19"/>
      <c r="Q139" s="19"/>
      <c r="R139" s="19"/>
      <c r="S139" s="19"/>
      <c r="T139" s="19">
        <f t="shared" si="3"/>
        <v>101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</row>
    <row r="140" spans="6:58" s="3" customFormat="1" ht="15">
      <c r="F140" s="4"/>
      <c r="G140" s="4"/>
      <c r="H140" s="4"/>
      <c r="I140" s="4"/>
      <c r="J140" s="5"/>
      <c r="K140" s="4"/>
      <c r="M140" s="76"/>
      <c r="N140" s="19"/>
      <c r="O140" s="19"/>
      <c r="P140" s="19"/>
      <c r="Q140" s="19"/>
      <c r="R140" s="19"/>
      <c r="S140" s="19"/>
      <c r="T140" s="19">
        <f t="shared" si="3"/>
        <v>102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</row>
    <row r="141" spans="6:58" s="3" customFormat="1" ht="15">
      <c r="F141" s="4"/>
      <c r="G141" s="4"/>
      <c r="H141" s="4"/>
      <c r="I141" s="4"/>
      <c r="J141" s="5"/>
      <c r="K141" s="4"/>
      <c r="M141" s="76"/>
      <c r="N141" s="19"/>
      <c r="O141" s="19"/>
      <c r="P141" s="19"/>
      <c r="Q141" s="19"/>
      <c r="R141" s="19"/>
      <c r="S141" s="19"/>
      <c r="T141" s="19">
        <f t="shared" si="3"/>
        <v>103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</row>
    <row r="142" spans="6:58" s="3" customFormat="1" ht="15">
      <c r="F142" s="4"/>
      <c r="G142" s="4"/>
      <c r="H142" s="4"/>
      <c r="I142" s="4"/>
      <c r="J142" s="5"/>
      <c r="K142" s="4"/>
      <c r="M142" s="76"/>
      <c r="N142" s="19"/>
      <c r="O142" s="19"/>
      <c r="P142" s="19"/>
      <c r="Q142" s="19"/>
      <c r="R142" s="19"/>
      <c r="S142" s="19"/>
      <c r="T142" s="19">
        <f t="shared" si="3"/>
        <v>104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</row>
    <row r="143" spans="6:58" s="3" customFormat="1" ht="15">
      <c r="F143" s="4"/>
      <c r="G143" s="4"/>
      <c r="H143" s="4"/>
      <c r="I143" s="4"/>
      <c r="J143" s="5"/>
      <c r="K143" s="4"/>
      <c r="M143" s="76"/>
      <c r="N143" s="19"/>
      <c r="O143" s="19"/>
      <c r="P143" s="19"/>
      <c r="Q143" s="19"/>
      <c r="R143" s="19"/>
      <c r="S143" s="19"/>
      <c r="T143" s="19">
        <f t="shared" si="3"/>
        <v>105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</row>
    <row r="144" spans="6:58" s="3" customFormat="1" ht="15">
      <c r="F144" s="4"/>
      <c r="G144" s="4"/>
      <c r="H144" s="4"/>
      <c r="I144" s="4"/>
      <c r="J144" s="5"/>
      <c r="K144" s="4"/>
      <c r="M144" s="76"/>
      <c r="N144" s="19"/>
      <c r="O144" s="19"/>
      <c r="P144" s="19"/>
      <c r="Q144" s="19"/>
      <c r="R144" s="19"/>
      <c r="S144" s="19"/>
      <c r="T144" s="19">
        <f t="shared" si="3"/>
        <v>106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</row>
    <row r="145" spans="6:58" s="3" customFormat="1" ht="15">
      <c r="F145" s="4"/>
      <c r="G145" s="4"/>
      <c r="H145" s="4"/>
      <c r="I145" s="4"/>
      <c r="J145" s="5"/>
      <c r="K145" s="4"/>
      <c r="M145" s="76"/>
      <c r="N145" s="19"/>
      <c r="O145" s="19"/>
      <c r="P145" s="19"/>
      <c r="Q145" s="19"/>
      <c r="R145" s="19"/>
      <c r="S145" s="19"/>
      <c r="T145" s="19">
        <f t="shared" si="3"/>
        <v>107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</row>
    <row r="146" spans="6:58" s="3" customFormat="1" ht="15">
      <c r="F146" s="4"/>
      <c r="G146" s="4"/>
      <c r="H146" s="4"/>
      <c r="I146" s="4"/>
      <c r="J146" s="5"/>
      <c r="K146" s="4"/>
      <c r="M146" s="76"/>
      <c r="N146" s="19"/>
      <c r="O146" s="19"/>
      <c r="P146" s="19"/>
      <c r="Q146" s="19"/>
      <c r="R146" s="19"/>
      <c r="S146" s="19"/>
      <c r="T146" s="19">
        <f t="shared" si="3"/>
        <v>108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</row>
    <row r="147" spans="6:58" s="3" customFormat="1" ht="15">
      <c r="F147" s="4"/>
      <c r="G147" s="4"/>
      <c r="H147" s="4"/>
      <c r="I147" s="4"/>
      <c r="J147" s="5"/>
      <c r="K147" s="4"/>
      <c r="M147" s="76"/>
      <c r="N147" s="19"/>
      <c r="O147" s="19"/>
      <c r="P147" s="19"/>
      <c r="Q147" s="19"/>
      <c r="R147" s="19"/>
      <c r="S147" s="19"/>
      <c r="T147" s="19">
        <f t="shared" si="3"/>
        <v>109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</row>
    <row r="148" spans="6:58" s="3" customFormat="1" ht="15">
      <c r="F148" s="4"/>
      <c r="G148" s="4"/>
      <c r="H148" s="4"/>
      <c r="I148" s="4"/>
      <c r="J148" s="5"/>
      <c r="K148" s="4"/>
      <c r="M148" s="76"/>
      <c r="N148" s="19"/>
      <c r="O148" s="19"/>
      <c r="P148" s="19"/>
      <c r="Q148" s="19"/>
      <c r="R148" s="19"/>
      <c r="S148" s="19"/>
      <c r="T148" s="19">
        <f t="shared" si="3"/>
        <v>110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</row>
    <row r="149" spans="6:58" s="3" customFormat="1" ht="15">
      <c r="F149" s="4"/>
      <c r="G149" s="4"/>
      <c r="H149" s="4"/>
      <c r="I149" s="4"/>
      <c r="J149" s="5"/>
      <c r="K149" s="4"/>
      <c r="M149" s="76"/>
      <c r="N149" s="19"/>
      <c r="O149" s="19"/>
      <c r="P149" s="19"/>
      <c r="Q149" s="19"/>
      <c r="R149" s="19"/>
      <c r="S149" s="19"/>
      <c r="T149" s="19">
        <f t="shared" si="3"/>
        <v>111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</row>
    <row r="150" spans="6:58" s="3" customFormat="1" ht="15">
      <c r="F150" s="4"/>
      <c r="H150" s="4"/>
      <c r="I150" s="4"/>
      <c r="J150" s="5"/>
      <c r="K150" s="4"/>
      <c r="M150" s="76"/>
      <c r="N150" s="19"/>
      <c r="O150" s="19"/>
      <c r="P150" s="19"/>
      <c r="Q150" s="19"/>
      <c r="R150" s="19"/>
      <c r="S150" s="19"/>
      <c r="T150" s="19">
        <f t="shared" si="3"/>
        <v>112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</row>
    <row r="151" spans="6:58" s="3" customFormat="1" ht="15">
      <c r="F151" s="4"/>
      <c r="H151" s="4"/>
      <c r="I151" s="4"/>
      <c r="J151" s="5"/>
      <c r="K151" s="4"/>
      <c r="M151" s="76"/>
      <c r="N151" s="19"/>
      <c r="O151" s="19"/>
      <c r="P151" s="19"/>
      <c r="Q151" s="19"/>
      <c r="R151" s="19"/>
      <c r="S151" s="19"/>
      <c r="T151" s="19">
        <f t="shared" si="3"/>
        <v>113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</row>
    <row r="152" spans="6:58" s="3" customFormat="1" ht="15">
      <c r="F152" s="4"/>
      <c r="H152" s="4"/>
      <c r="I152" s="4"/>
      <c r="J152" s="5"/>
      <c r="K152" s="4"/>
      <c r="M152" s="76"/>
      <c r="N152" s="19"/>
      <c r="O152" s="19"/>
      <c r="P152" s="19"/>
      <c r="Q152" s="19"/>
      <c r="R152" s="19"/>
      <c r="S152" s="19"/>
      <c r="T152" s="19">
        <f t="shared" si="3"/>
        <v>114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</row>
    <row r="153" spans="6:58" s="3" customFormat="1" ht="15">
      <c r="F153" s="4"/>
      <c r="H153" s="4"/>
      <c r="I153" s="4"/>
      <c r="J153" s="5"/>
      <c r="K153" s="4"/>
      <c r="M153" s="76"/>
      <c r="N153" s="19"/>
      <c r="O153" s="19"/>
      <c r="P153" s="19"/>
      <c r="Q153" s="19"/>
      <c r="R153" s="19"/>
      <c r="S153" s="19"/>
      <c r="T153" s="19">
        <f t="shared" si="3"/>
        <v>115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</row>
    <row r="154" spans="6:58" s="3" customFormat="1" ht="15">
      <c r="F154" s="4"/>
      <c r="H154" s="4"/>
      <c r="I154" s="4"/>
      <c r="J154" s="5"/>
      <c r="K154" s="4"/>
      <c r="M154" s="76"/>
      <c r="N154" s="19"/>
      <c r="O154" s="19"/>
      <c r="P154" s="19"/>
      <c r="Q154" s="19"/>
      <c r="R154" s="19"/>
      <c r="S154" s="19"/>
      <c r="T154" s="19">
        <f t="shared" si="3"/>
        <v>116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</row>
    <row r="155" spans="6:58" s="3" customFormat="1" ht="15">
      <c r="F155" s="4"/>
      <c r="H155" s="4"/>
      <c r="I155" s="4"/>
      <c r="J155" s="5"/>
      <c r="K155" s="4"/>
      <c r="M155" s="76"/>
      <c r="N155" s="19"/>
      <c r="O155" s="19"/>
      <c r="P155" s="19"/>
      <c r="Q155" s="19"/>
      <c r="R155" s="19"/>
      <c r="S155" s="19"/>
      <c r="T155" s="19">
        <f t="shared" si="3"/>
        <v>117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</row>
    <row r="156" spans="6:58" s="3" customFormat="1" ht="15">
      <c r="F156" s="4"/>
      <c r="H156" s="4"/>
      <c r="I156" s="4"/>
      <c r="J156" s="5"/>
      <c r="K156" s="4"/>
      <c r="M156" s="76"/>
      <c r="N156" s="19"/>
      <c r="O156" s="19"/>
      <c r="P156" s="19"/>
      <c r="Q156" s="19"/>
      <c r="R156" s="19"/>
      <c r="S156" s="19"/>
      <c r="T156" s="19">
        <f t="shared" si="3"/>
        <v>118</v>
      </c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</row>
    <row r="157" spans="6:58" s="3" customFormat="1" ht="15">
      <c r="F157" s="4"/>
      <c r="H157" s="4"/>
      <c r="I157" s="4"/>
      <c r="J157" s="5"/>
      <c r="K157" s="4"/>
      <c r="M157" s="76"/>
      <c r="N157" s="19"/>
      <c r="O157" s="19"/>
      <c r="P157" s="19"/>
      <c r="Q157" s="19"/>
      <c r="R157" s="19"/>
      <c r="S157" s="19"/>
      <c r="T157" s="19">
        <f t="shared" si="3"/>
        <v>119</v>
      </c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</row>
    <row r="158" spans="6:58" s="3" customFormat="1" ht="15">
      <c r="F158" s="4"/>
      <c r="H158" s="4"/>
      <c r="I158" s="4"/>
      <c r="J158" s="5"/>
      <c r="K158" s="4"/>
      <c r="M158" s="76"/>
      <c r="N158" s="19"/>
      <c r="O158" s="19"/>
      <c r="P158" s="19"/>
      <c r="Q158" s="19"/>
      <c r="R158" s="19"/>
      <c r="S158" s="19"/>
      <c r="T158" s="19">
        <f t="shared" si="3"/>
        <v>120</v>
      </c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</row>
    <row r="159" spans="6:58" s="3" customFormat="1" ht="15">
      <c r="F159" s="4"/>
      <c r="H159" s="4"/>
      <c r="I159" s="4"/>
      <c r="J159" s="5"/>
      <c r="K159" s="4"/>
      <c r="M159" s="76"/>
      <c r="N159" s="19"/>
      <c r="O159" s="19"/>
      <c r="P159" s="19"/>
      <c r="Q159" s="19"/>
      <c r="R159" s="19"/>
      <c r="S159" s="19"/>
      <c r="T159" s="19">
        <f t="shared" si="3"/>
        <v>121</v>
      </c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</row>
    <row r="160" spans="6:58" s="3" customFormat="1" ht="15">
      <c r="F160" s="4"/>
      <c r="H160" s="4"/>
      <c r="I160" s="4"/>
      <c r="J160" s="5"/>
      <c r="K160" s="4"/>
      <c r="M160" s="76"/>
      <c r="N160" s="19"/>
      <c r="O160" s="19"/>
      <c r="P160" s="19"/>
      <c r="Q160" s="19"/>
      <c r="R160" s="19"/>
      <c r="S160" s="19"/>
      <c r="T160" s="19">
        <f t="shared" si="3"/>
        <v>122</v>
      </c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</row>
    <row r="161" spans="6:58" s="3" customFormat="1" ht="15">
      <c r="F161" s="4"/>
      <c r="H161" s="4"/>
      <c r="I161" s="4"/>
      <c r="J161" s="5"/>
      <c r="K161" s="4"/>
      <c r="M161" s="76"/>
      <c r="N161" s="19"/>
      <c r="O161" s="19"/>
      <c r="P161" s="19"/>
      <c r="Q161" s="19"/>
      <c r="R161" s="19"/>
      <c r="S161" s="19"/>
      <c r="T161" s="19">
        <f t="shared" si="3"/>
        <v>123</v>
      </c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</row>
    <row r="162" spans="6:58" s="3" customFormat="1" ht="15">
      <c r="F162" s="4"/>
      <c r="H162" s="4"/>
      <c r="I162" s="4"/>
      <c r="J162" s="5"/>
      <c r="K162" s="4"/>
      <c r="M162" s="76"/>
      <c r="N162" s="19"/>
      <c r="O162" s="19"/>
      <c r="P162" s="19"/>
      <c r="Q162" s="19"/>
      <c r="R162" s="19"/>
      <c r="S162" s="19"/>
      <c r="T162" s="19">
        <f t="shared" si="3"/>
        <v>124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</row>
    <row r="163" spans="6:58" s="3" customFormat="1" ht="15">
      <c r="F163" s="4"/>
      <c r="H163" s="4"/>
      <c r="I163" s="4"/>
      <c r="J163" s="5"/>
      <c r="K163" s="4"/>
      <c r="M163" s="76"/>
      <c r="N163" s="19"/>
      <c r="O163" s="19"/>
      <c r="P163" s="19"/>
      <c r="Q163" s="19"/>
      <c r="R163" s="19"/>
      <c r="S163" s="19"/>
      <c r="T163" s="19">
        <f t="shared" si="3"/>
        <v>125</v>
      </c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</row>
    <row r="164" spans="6:58" s="3" customFormat="1" ht="15">
      <c r="F164" s="4"/>
      <c r="H164" s="4"/>
      <c r="I164" s="4"/>
      <c r="J164" s="5"/>
      <c r="K164" s="4"/>
      <c r="M164" s="76"/>
      <c r="N164" s="19"/>
      <c r="O164" s="19"/>
      <c r="P164" s="19"/>
      <c r="Q164" s="19"/>
      <c r="R164" s="19"/>
      <c r="S164" s="19"/>
      <c r="T164" s="19">
        <f t="shared" si="3"/>
        <v>126</v>
      </c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</row>
    <row r="165" spans="6:58" s="3" customFormat="1" ht="15">
      <c r="F165" s="4"/>
      <c r="H165" s="4"/>
      <c r="I165" s="4"/>
      <c r="J165" s="5"/>
      <c r="K165" s="4"/>
      <c r="M165" s="76"/>
      <c r="N165" s="19"/>
      <c r="O165" s="19"/>
      <c r="P165" s="19"/>
      <c r="Q165" s="19"/>
      <c r="R165" s="19"/>
      <c r="S165" s="19"/>
      <c r="T165" s="19">
        <f t="shared" si="3"/>
        <v>127</v>
      </c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</row>
    <row r="166" spans="6:58" s="3" customFormat="1" ht="15">
      <c r="F166" s="4"/>
      <c r="H166" s="4"/>
      <c r="I166" s="4"/>
      <c r="J166" s="5"/>
      <c r="K166" s="4"/>
      <c r="M166" s="76"/>
      <c r="N166" s="19"/>
      <c r="O166" s="19"/>
      <c r="P166" s="19"/>
      <c r="Q166" s="19"/>
      <c r="R166" s="19"/>
      <c r="S166" s="19"/>
      <c r="T166" s="19">
        <f t="shared" si="3"/>
        <v>128</v>
      </c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</row>
    <row r="167" spans="6:58" s="3" customFormat="1" ht="15">
      <c r="F167" s="4"/>
      <c r="H167" s="4"/>
      <c r="I167" s="4"/>
      <c r="J167" s="5"/>
      <c r="K167" s="4"/>
      <c r="M167" s="76"/>
      <c r="N167" s="19"/>
      <c r="O167" s="19"/>
      <c r="P167" s="19"/>
      <c r="Q167" s="19"/>
      <c r="R167" s="19"/>
      <c r="S167" s="19"/>
      <c r="T167" s="19">
        <f t="shared" si="3"/>
        <v>129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</row>
    <row r="168" spans="6:58" s="3" customFormat="1" ht="15">
      <c r="F168" s="4"/>
      <c r="H168" s="4"/>
      <c r="I168" s="4"/>
      <c r="J168" s="5"/>
      <c r="K168" s="4"/>
      <c r="M168" s="76"/>
      <c r="N168" s="19"/>
      <c r="O168" s="19"/>
      <c r="P168" s="19"/>
      <c r="Q168" s="19"/>
      <c r="R168" s="19"/>
      <c r="S168" s="19"/>
      <c r="T168" s="19">
        <f t="shared" si="3"/>
        <v>130</v>
      </c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</row>
    <row r="169" spans="6:58" s="3" customFormat="1" ht="15">
      <c r="F169" s="4"/>
      <c r="H169" s="4"/>
      <c r="I169" s="4"/>
      <c r="J169" s="5"/>
      <c r="K169" s="4"/>
      <c r="M169" s="76"/>
      <c r="N169" s="19"/>
      <c r="O169" s="19"/>
      <c r="P169" s="19"/>
      <c r="Q169" s="19"/>
      <c r="R169" s="19"/>
      <c r="S169" s="19"/>
      <c r="T169" s="19">
        <f aca="true" t="shared" si="6" ref="T169:T232">T168+1</f>
        <v>131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</row>
    <row r="170" spans="6:58" s="3" customFormat="1" ht="15">
      <c r="F170" s="4"/>
      <c r="H170" s="4"/>
      <c r="I170" s="4"/>
      <c r="J170" s="5"/>
      <c r="K170" s="4"/>
      <c r="M170" s="76"/>
      <c r="N170" s="19"/>
      <c r="O170" s="19"/>
      <c r="P170" s="19"/>
      <c r="Q170" s="19"/>
      <c r="R170" s="19"/>
      <c r="S170" s="19"/>
      <c r="T170" s="19">
        <f t="shared" si="6"/>
        <v>132</v>
      </c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</row>
    <row r="171" spans="6:58" s="3" customFormat="1" ht="15">
      <c r="F171" s="4"/>
      <c r="H171" s="4"/>
      <c r="I171" s="4"/>
      <c r="J171" s="5"/>
      <c r="K171" s="4"/>
      <c r="M171" s="76"/>
      <c r="N171" s="19"/>
      <c r="O171" s="19"/>
      <c r="P171" s="19"/>
      <c r="Q171" s="19"/>
      <c r="R171" s="19"/>
      <c r="S171" s="19"/>
      <c r="T171" s="19">
        <f t="shared" si="6"/>
        <v>133</v>
      </c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</row>
    <row r="172" spans="6:58" s="3" customFormat="1" ht="15">
      <c r="F172" s="4"/>
      <c r="H172" s="4"/>
      <c r="I172" s="4"/>
      <c r="J172" s="5"/>
      <c r="K172" s="4"/>
      <c r="M172" s="76"/>
      <c r="N172" s="19"/>
      <c r="O172" s="19"/>
      <c r="P172" s="19"/>
      <c r="Q172" s="19"/>
      <c r="R172" s="19"/>
      <c r="S172" s="19"/>
      <c r="T172" s="19">
        <f t="shared" si="6"/>
        <v>134</v>
      </c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</row>
    <row r="173" spans="6:58" s="3" customFormat="1" ht="15">
      <c r="F173" s="4"/>
      <c r="H173" s="4"/>
      <c r="I173" s="4"/>
      <c r="J173" s="5"/>
      <c r="K173" s="4"/>
      <c r="M173" s="76"/>
      <c r="N173" s="19"/>
      <c r="O173" s="19"/>
      <c r="P173" s="19"/>
      <c r="Q173" s="19"/>
      <c r="R173" s="19"/>
      <c r="S173" s="19"/>
      <c r="T173" s="19">
        <f t="shared" si="6"/>
        <v>135</v>
      </c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</row>
    <row r="174" spans="6:58" s="3" customFormat="1" ht="15">
      <c r="F174" s="4"/>
      <c r="H174" s="4"/>
      <c r="I174" s="4"/>
      <c r="J174" s="5"/>
      <c r="K174" s="4"/>
      <c r="M174" s="76"/>
      <c r="N174" s="19"/>
      <c r="O174" s="19"/>
      <c r="P174" s="19"/>
      <c r="Q174" s="19"/>
      <c r="R174" s="19"/>
      <c r="S174" s="19"/>
      <c r="T174" s="19">
        <f t="shared" si="6"/>
        <v>136</v>
      </c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</row>
    <row r="175" spans="6:58" s="3" customFormat="1" ht="15">
      <c r="F175" s="4"/>
      <c r="H175" s="4"/>
      <c r="I175" s="4"/>
      <c r="J175" s="5"/>
      <c r="K175" s="4"/>
      <c r="M175" s="76"/>
      <c r="N175" s="19"/>
      <c r="O175" s="19"/>
      <c r="P175" s="19"/>
      <c r="Q175" s="19"/>
      <c r="R175" s="19"/>
      <c r="S175" s="19"/>
      <c r="T175" s="19">
        <f t="shared" si="6"/>
        <v>137</v>
      </c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</row>
    <row r="176" spans="6:58" s="3" customFormat="1" ht="15">
      <c r="F176" s="4"/>
      <c r="H176" s="4"/>
      <c r="J176" s="5"/>
      <c r="K176" s="4"/>
      <c r="M176" s="76"/>
      <c r="N176" s="19"/>
      <c r="O176" s="19"/>
      <c r="P176" s="19"/>
      <c r="Q176" s="19"/>
      <c r="R176" s="19"/>
      <c r="S176" s="19"/>
      <c r="T176" s="19">
        <f t="shared" si="6"/>
        <v>138</v>
      </c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</row>
    <row r="177" spans="6:58" s="3" customFormat="1" ht="15">
      <c r="F177" s="4"/>
      <c r="H177" s="4"/>
      <c r="J177" s="5"/>
      <c r="K177" s="4"/>
      <c r="M177" s="76"/>
      <c r="N177" s="19"/>
      <c r="O177" s="19"/>
      <c r="P177" s="19"/>
      <c r="Q177" s="19"/>
      <c r="R177" s="19"/>
      <c r="S177" s="19"/>
      <c r="T177" s="19">
        <f t="shared" si="6"/>
        <v>139</v>
      </c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</row>
    <row r="178" spans="6:58" s="3" customFormat="1" ht="15">
      <c r="F178" s="4"/>
      <c r="H178" s="4"/>
      <c r="J178" s="5"/>
      <c r="K178" s="4"/>
      <c r="M178" s="76"/>
      <c r="N178" s="19"/>
      <c r="O178" s="19"/>
      <c r="P178" s="19"/>
      <c r="Q178" s="19"/>
      <c r="R178" s="19"/>
      <c r="S178" s="19"/>
      <c r="T178" s="19">
        <f t="shared" si="6"/>
        <v>140</v>
      </c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</row>
    <row r="179" spans="6:58" s="3" customFormat="1" ht="15">
      <c r="F179" s="4"/>
      <c r="H179" s="4"/>
      <c r="J179" s="5"/>
      <c r="K179" s="4"/>
      <c r="M179" s="76"/>
      <c r="N179" s="19"/>
      <c r="O179" s="19"/>
      <c r="P179" s="19"/>
      <c r="Q179" s="19"/>
      <c r="R179" s="19"/>
      <c r="S179" s="19"/>
      <c r="T179" s="19">
        <f t="shared" si="6"/>
        <v>141</v>
      </c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</row>
    <row r="180" spans="6:58" s="3" customFormat="1" ht="15">
      <c r="F180" s="4"/>
      <c r="H180" s="4"/>
      <c r="J180" s="5"/>
      <c r="K180" s="4"/>
      <c r="M180" s="76"/>
      <c r="N180" s="19"/>
      <c r="O180" s="19"/>
      <c r="P180" s="19"/>
      <c r="Q180" s="19"/>
      <c r="R180" s="19"/>
      <c r="S180" s="19"/>
      <c r="T180" s="19">
        <f t="shared" si="6"/>
        <v>142</v>
      </c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</row>
    <row r="181" spans="6:58" s="3" customFormat="1" ht="15">
      <c r="F181" s="4"/>
      <c r="H181" s="4"/>
      <c r="J181" s="5"/>
      <c r="K181" s="4"/>
      <c r="M181" s="76"/>
      <c r="N181" s="19"/>
      <c r="O181" s="19"/>
      <c r="P181" s="19"/>
      <c r="Q181" s="19"/>
      <c r="R181" s="19"/>
      <c r="S181" s="19"/>
      <c r="T181" s="19">
        <f t="shared" si="6"/>
        <v>143</v>
      </c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</row>
    <row r="182" spans="6:58" s="3" customFormat="1" ht="15">
      <c r="F182" s="4"/>
      <c r="H182" s="4"/>
      <c r="J182" s="5"/>
      <c r="K182" s="4"/>
      <c r="M182" s="76"/>
      <c r="N182" s="19"/>
      <c r="O182" s="19"/>
      <c r="P182" s="19"/>
      <c r="Q182" s="19"/>
      <c r="R182" s="19"/>
      <c r="S182" s="19"/>
      <c r="T182" s="19">
        <f t="shared" si="6"/>
        <v>144</v>
      </c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</row>
    <row r="183" spans="6:58" s="3" customFormat="1" ht="15">
      <c r="F183" s="4"/>
      <c r="H183" s="4"/>
      <c r="J183" s="5"/>
      <c r="K183" s="4"/>
      <c r="M183" s="76"/>
      <c r="N183" s="19"/>
      <c r="O183" s="19"/>
      <c r="P183" s="19"/>
      <c r="Q183" s="19"/>
      <c r="R183" s="19"/>
      <c r="S183" s="19"/>
      <c r="T183" s="19">
        <f t="shared" si="6"/>
        <v>145</v>
      </c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</row>
    <row r="184" spans="6:58" s="3" customFormat="1" ht="15">
      <c r="F184" s="4"/>
      <c r="H184" s="4"/>
      <c r="J184" s="5"/>
      <c r="K184" s="4"/>
      <c r="M184" s="76"/>
      <c r="N184" s="19"/>
      <c r="O184" s="19"/>
      <c r="P184" s="19"/>
      <c r="Q184" s="19"/>
      <c r="R184" s="19"/>
      <c r="S184" s="19"/>
      <c r="T184" s="19">
        <f t="shared" si="6"/>
        <v>146</v>
      </c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</row>
    <row r="185" spans="6:58" s="3" customFormat="1" ht="15">
      <c r="F185" s="4"/>
      <c r="H185" s="4"/>
      <c r="J185" s="5"/>
      <c r="K185" s="4"/>
      <c r="M185" s="76"/>
      <c r="N185" s="19"/>
      <c r="O185" s="19"/>
      <c r="P185" s="19"/>
      <c r="Q185" s="19"/>
      <c r="R185" s="19"/>
      <c r="S185" s="19"/>
      <c r="T185" s="19">
        <f t="shared" si="6"/>
        <v>147</v>
      </c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</row>
    <row r="186" spans="6:58" s="3" customFormat="1" ht="15">
      <c r="F186" s="4"/>
      <c r="H186" s="4"/>
      <c r="J186" s="5"/>
      <c r="K186" s="4"/>
      <c r="M186" s="76"/>
      <c r="N186" s="19"/>
      <c r="O186" s="19"/>
      <c r="P186" s="19"/>
      <c r="Q186" s="19"/>
      <c r="R186" s="19"/>
      <c r="S186" s="19"/>
      <c r="T186" s="19">
        <f t="shared" si="6"/>
        <v>148</v>
      </c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</row>
    <row r="187" spans="6:58" s="3" customFormat="1" ht="15">
      <c r="F187" s="4"/>
      <c r="H187" s="4"/>
      <c r="J187" s="5"/>
      <c r="K187" s="4"/>
      <c r="M187" s="76"/>
      <c r="N187" s="19"/>
      <c r="O187" s="19"/>
      <c r="P187" s="19"/>
      <c r="Q187" s="19"/>
      <c r="R187" s="19"/>
      <c r="S187" s="19"/>
      <c r="T187" s="19">
        <f t="shared" si="6"/>
        <v>149</v>
      </c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</row>
    <row r="188" spans="6:58" s="3" customFormat="1" ht="15">
      <c r="F188" s="4"/>
      <c r="H188" s="4"/>
      <c r="J188" s="5"/>
      <c r="K188" s="4"/>
      <c r="M188" s="76"/>
      <c r="N188" s="19"/>
      <c r="O188" s="19"/>
      <c r="P188" s="19"/>
      <c r="Q188" s="19"/>
      <c r="R188" s="19"/>
      <c r="S188" s="19"/>
      <c r="T188" s="19">
        <f t="shared" si="6"/>
        <v>150</v>
      </c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</row>
    <row r="189" spans="6:58" s="3" customFormat="1" ht="15">
      <c r="F189" s="4"/>
      <c r="H189" s="4"/>
      <c r="J189" s="5"/>
      <c r="K189" s="4"/>
      <c r="M189" s="76"/>
      <c r="N189" s="19"/>
      <c r="O189" s="19"/>
      <c r="P189" s="19"/>
      <c r="Q189" s="19"/>
      <c r="R189" s="19"/>
      <c r="S189" s="19"/>
      <c r="T189" s="19">
        <f t="shared" si="6"/>
        <v>151</v>
      </c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</row>
    <row r="190" spans="6:58" s="3" customFormat="1" ht="15">
      <c r="F190" s="4"/>
      <c r="H190" s="4"/>
      <c r="J190" s="5"/>
      <c r="K190" s="4"/>
      <c r="M190" s="76"/>
      <c r="N190" s="19"/>
      <c r="O190" s="19"/>
      <c r="P190" s="19"/>
      <c r="Q190" s="19"/>
      <c r="R190" s="19"/>
      <c r="S190" s="19"/>
      <c r="T190" s="19">
        <f t="shared" si="6"/>
        <v>152</v>
      </c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</row>
    <row r="191" spans="6:58" s="3" customFormat="1" ht="15">
      <c r="F191" s="4"/>
      <c r="H191" s="4"/>
      <c r="J191" s="5"/>
      <c r="K191" s="4"/>
      <c r="M191" s="76"/>
      <c r="N191" s="19"/>
      <c r="O191" s="19"/>
      <c r="P191" s="19"/>
      <c r="Q191" s="19"/>
      <c r="R191" s="19"/>
      <c r="S191" s="19"/>
      <c r="T191" s="19">
        <f t="shared" si="6"/>
        <v>153</v>
      </c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</row>
    <row r="192" spans="6:58" s="3" customFormat="1" ht="15">
      <c r="F192" s="4"/>
      <c r="H192" s="4"/>
      <c r="J192" s="5"/>
      <c r="K192" s="4"/>
      <c r="M192" s="76"/>
      <c r="N192" s="19"/>
      <c r="O192" s="19"/>
      <c r="P192" s="19"/>
      <c r="Q192" s="19"/>
      <c r="R192" s="19"/>
      <c r="S192" s="19"/>
      <c r="T192" s="19">
        <f t="shared" si="6"/>
        <v>154</v>
      </c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</row>
    <row r="193" spans="6:58" s="3" customFormat="1" ht="15">
      <c r="F193" s="4"/>
      <c r="H193" s="4"/>
      <c r="J193" s="5"/>
      <c r="K193" s="4"/>
      <c r="M193" s="76"/>
      <c r="N193" s="19"/>
      <c r="O193" s="19"/>
      <c r="P193" s="19"/>
      <c r="Q193" s="19"/>
      <c r="R193" s="19"/>
      <c r="S193" s="19"/>
      <c r="T193" s="19">
        <f t="shared" si="6"/>
        <v>155</v>
      </c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</row>
    <row r="194" spans="6:58" s="3" customFormat="1" ht="15">
      <c r="F194" s="4"/>
      <c r="H194" s="4"/>
      <c r="J194" s="5"/>
      <c r="K194" s="4"/>
      <c r="M194" s="76"/>
      <c r="N194" s="19"/>
      <c r="O194" s="19"/>
      <c r="P194" s="19"/>
      <c r="Q194" s="19"/>
      <c r="R194" s="19"/>
      <c r="S194" s="19"/>
      <c r="T194" s="19">
        <f t="shared" si="6"/>
        <v>156</v>
      </c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</row>
    <row r="195" spans="6:58" s="3" customFormat="1" ht="15">
      <c r="F195" s="4"/>
      <c r="H195" s="4"/>
      <c r="J195" s="5"/>
      <c r="K195" s="4"/>
      <c r="M195" s="76"/>
      <c r="N195" s="19"/>
      <c r="O195" s="19"/>
      <c r="P195" s="19"/>
      <c r="Q195" s="19"/>
      <c r="R195" s="19"/>
      <c r="S195" s="19"/>
      <c r="T195" s="19">
        <f t="shared" si="6"/>
        <v>157</v>
      </c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</row>
    <row r="196" spans="6:58" s="3" customFormat="1" ht="15">
      <c r="F196" s="4"/>
      <c r="H196" s="4"/>
      <c r="J196" s="5"/>
      <c r="K196" s="4"/>
      <c r="M196" s="76"/>
      <c r="N196" s="19"/>
      <c r="O196" s="19"/>
      <c r="P196" s="19"/>
      <c r="Q196" s="19"/>
      <c r="R196" s="19"/>
      <c r="S196" s="19"/>
      <c r="T196" s="19">
        <f t="shared" si="6"/>
        <v>158</v>
      </c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</row>
    <row r="197" spans="6:58" s="3" customFormat="1" ht="15">
      <c r="F197" s="4"/>
      <c r="H197" s="4"/>
      <c r="J197" s="5"/>
      <c r="K197" s="4"/>
      <c r="M197" s="76"/>
      <c r="N197" s="19"/>
      <c r="O197" s="19"/>
      <c r="P197" s="19"/>
      <c r="Q197" s="19"/>
      <c r="R197" s="19"/>
      <c r="S197" s="19"/>
      <c r="T197" s="19">
        <f t="shared" si="6"/>
        <v>159</v>
      </c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</row>
    <row r="198" spans="6:58" s="3" customFormat="1" ht="15">
      <c r="F198" s="4"/>
      <c r="H198" s="4"/>
      <c r="J198" s="5"/>
      <c r="K198" s="4"/>
      <c r="M198" s="76"/>
      <c r="N198" s="19"/>
      <c r="O198" s="19"/>
      <c r="P198" s="19"/>
      <c r="Q198" s="19"/>
      <c r="R198" s="19"/>
      <c r="S198" s="19"/>
      <c r="T198" s="19">
        <f t="shared" si="6"/>
        <v>160</v>
      </c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</row>
    <row r="199" spans="6:58" s="3" customFormat="1" ht="15">
      <c r="F199" s="4"/>
      <c r="H199" s="4"/>
      <c r="J199" s="5"/>
      <c r="K199" s="4"/>
      <c r="M199" s="76"/>
      <c r="N199" s="19"/>
      <c r="O199" s="19"/>
      <c r="P199" s="19"/>
      <c r="Q199" s="19"/>
      <c r="R199" s="19"/>
      <c r="S199" s="19"/>
      <c r="T199" s="19">
        <f t="shared" si="6"/>
        <v>161</v>
      </c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</row>
    <row r="200" spans="6:58" s="3" customFormat="1" ht="15">
      <c r="F200" s="4"/>
      <c r="H200" s="4"/>
      <c r="J200" s="5"/>
      <c r="K200" s="4"/>
      <c r="M200" s="76"/>
      <c r="N200" s="19"/>
      <c r="O200" s="19"/>
      <c r="P200" s="19"/>
      <c r="Q200" s="19"/>
      <c r="R200" s="19"/>
      <c r="S200" s="19"/>
      <c r="T200" s="19">
        <f t="shared" si="6"/>
        <v>162</v>
      </c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</row>
    <row r="201" spans="6:58" s="3" customFormat="1" ht="15">
      <c r="F201" s="4"/>
      <c r="H201" s="4"/>
      <c r="J201" s="5"/>
      <c r="K201" s="4"/>
      <c r="M201" s="76"/>
      <c r="N201" s="19"/>
      <c r="O201" s="19"/>
      <c r="P201" s="19"/>
      <c r="Q201" s="19"/>
      <c r="R201" s="19"/>
      <c r="S201" s="19"/>
      <c r="T201" s="19">
        <f t="shared" si="6"/>
        <v>163</v>
      </c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</row>
    <row r="202" spans="6:58" s="3" customFormat="1" ht="15">
      <c r="F202" s="4"/>
      <c r="H202" s="4"/>
      <c r="J202" s="5"/>
      <c r="K202" s="4"/>
      <c r="M202" s="76"/>
      <c r="N202" s="19"/>
      <c r="O202" s="19"/>
      <c r="P202" s="19"/>
      <c r="Q202" s="19"/>
      <c r="R202" s="19"/>
      <c r="S202" s="19"/>
      <c r="T202" s="19">
        <f t="shared" si="6"/>
        <v>164</v>
      </c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</row>
    <row r="203" spans="6:58" s="3" customFormat="1" ht="15">
      <c r="F203" s="4"/>
      <c r="H203" s="4"/>
      <c r="J203" s="5"/>
      <c r="K203" s="4"/>
      <c r="M203" s="76"/>
      <c r="N203" s="19"/>
      <c r="O203" s="19"/>
      <c r="P203" s="19"/>
      <c r="Q203" s="19"/>
      <c r="R203" s="19"/>
      <c r="S203" s="19"/>
      <c r="T203" s="19">
        <f t="shared" si="6"/>
        <v>165</v>
      </c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</row>
    <row r="204" spans="6:58" s="3" customFormat="1" ht="15">
      <c r="F204" s="4"/>
      <c r="H204" s="4"/>
      <c r="J204" s="5"/>
      <c r="K204" s="4"/>
      <c r="M204" s="76"/>
      <c r="N204" s="19"/>
      <c r="O204" s="19"/>
      <c r="P204" s="19"/>
      <c r="Q204" s="19"/>
      <c r="R204" s="19"/>
      <c r="S204" s="19"/>
      <c r="T204" s="19">
        <f t="shared" si="6"/>
        <v>166</v>
      </c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</row>
    <row r="205" spans="6:58" s="3" customFormat="1" ht="15">
      <c r="F205" s="4"/>
      <c r="H205" s="4"/>
      <c r="J205" s="5"/>
      <c r="K205" s="4"/>
      <c r="M205" s="76"/>
      <c r="N205" s="19"/>
      <c r="O205" s="19"/>
      <c r="P205" s="19"/>
      <c r="Q205" s="19"/>
      <c r="R205" s="19"/>
      <c r="S205" s="19"/>
      <c r="T205" s="19">
        <f t="shared" si="6"/>
        <v>167</v>
      </c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</row>
    <row r="206" spans="6:58" s="3" customFormat="1" ht="15">
      <c r="F206" s="4"/>
      <c r="H206" s="4"/>
      <c r="J206" s="5"/>
      <c r="K206" s="4"/>
      <c r="M206" s="76"/>
      <c r="N206" s="19"/>
      <c r="O206" s="19"/>
      <c r="P206" s="19"/>
      <c r="Q206" s="19"/>
      <c r="R206" s="19"/>
      <c r="S206" s="19"/>
      <c r="T206" s="19">
        <f t="shared" si="6"/>
        <v>168</v>
      </c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</row>
    <row r="207" spans="6:58" s="3" customFormat="1" ht="15">
      <c r="F207" s="4"/>
      <c r="H207" s="4"/>
      <c r="J207" s="5"/>
      <c r="K207" s="4"/>
      <c r="M207" s="76"/>
      <c r="N207" s="19"/>
      <c r="O207" s="19"/>
      <c r="P207" s="19"/>
      <c r="Q207" s="19"/>
      <c r="R207" s="19"/>
      <c r="S207" s="19"/>
      <c r="T207" s="19">
        <f t="shared" si="6"/>
        <v>169</v>
      </c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</row>
    <row r="208" spans="6:58" s="3" customFormat="1" ht="15">
      <c r="F208" s="4"/>
      <c r="H208" s="4"/>
      <c r="J208" s="5"/>
      <c r="K208" s="4"/>
      <c r="M208" s="76"/>
      <c r="N208" s="19"/>
      <c r="O208" s="19"/>
      <c r="P208" s="19"/>
      <c r="Q208" s="19"/>
      <c r="R208" s="19"/>
      <c r="S208" s="19"/>
      <c r="T208" s="19">
        <f t="shared" si="6"/>
        <v>170</v>
      </c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</row>
    <row r="209" spans="6:58" s="3" customFormat="1" ht="15">
      <c r="F209" s="4"/>
      <c r="H209" s="4"/>
      <c r="J209" s="5"/>
      <c r="K209" s="4"/>
      <c r="M209" s="76"/>
      <c r="N209" s="19"/>
      <c r="O209" s="19"/>
      <c r="P209" s="19"/>
      <c r="Q209" s="19"/>
      <c r="R209" s="19"/>
      <c r="S209" s="19"/>
      <c r="T209" s="19">
        <f t="shared" si="6"/>
        <v>171</v>
      </c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</row>
    <row r="210" spans="6:58" s="3" customFormat="1" ht="15">
      <c r="F210" s="4"/>
      <c r="H210" s="4"/>
      <c r="J210" s="5"/>
      <c r="K210" s="4"/>
      <c r="M210" s="76"/>
      <c r="N210" s="19"/>
      <c r="O210" s="19"/>
      <c r="P210" s="19"/>
      <c r="Q210" s="19"/>
      <c r="R210" s="19"/>
      <c r="S210" s="19"/>
      <c r="T210" s="19">
        <f t="shared" si="6"/>
        <v>172</v>
      </c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</row>
    <row r="211" spans="6:58" s="3" customFormat="1" ht="15">
      <c r="F211" s="4"/>
      <c r="H211" s="4"/>
      <c r="J211" s="5"/>
      <c r="K211" s="4"/>
      <c r="M211" s="76"/>
      <c r="N211" s="19"/>
      <c r="O211" s="19"/>
      <c r="P211" s="19"/>
      <c r="Q211" s="19"/>
      <c r="R211" s="19"/>
      <c r="S211" s="19"/>
      <c r="T211" s="19">
        <f t="shared" si="6"/>
        <v>173</v>
      </c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</row>
    <row r="212" spans="6:58" s="3" customFormat="1" ht="15">
      <c r="F212" s="4"/>
      <c r="H212" s="4"/>
      <c r="J212" s="5"/>
      <c r="K212" s="4"/>
      <c r="M212" s="76"/>
      <c r="N212" s="19"/>
      <c r="O212" s="19"/>
      <c r="P212" s="19"/>
      <c r="Q212" s="19"/>
      <c r="R212" s="19"/>
      <c r="S212" s="19"/>
      <c r="T212" s="19">
        <f t="shared" si="6"/>
        <v>174</v>
      </c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</row>
    <row r="213" spans="6:58" s="3" customFormat="1" ht="15">
      <c r="F213" s="4"/>
      <c r="H213" s="4"/>
      <c r="J213" s="5"/>
      <c r="K213" s="4"/>
      <c r="M213" s="76"/>
      <c r="N213" s="19"/>
      <c r="O213" s="19"/>
      <c r="P213" s="19"/>
      <c r="Q213" s="19"/>
      <c r="R213" s="19"/>
      <c r="S213" s="19"/>
      <c r="T213" s="19">
        <f t="shared" si="6"/>
        <v>175</v>
      </c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</row>
    <row r="214" spans="6:58" s="3" customFormat="1" ht="15">
      <c r="F214" s="4"/>
      <c r="H214" s="4"/>
      <c r="J214" s="5"/>
      <c r="K214" s="4"/>
      <c r="M214" s="76"/>
      <c r="N214" s="19"/>
      <c r="O214" s="19"/>
      <c r="P214" s="19"/>
      <c r="Q214" s="19"/>
      <c r="R214" s="19"/>
      <c r="S214" s="19"/>
      <c r="T214" s="19">
        <f t="shared" si="6"/>
        <v>176</v>
      </c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</row>
    <row r="215" spans="6:58" s="3" customFormat="1" ht="15">
      <c r="F215" s="4"/>
      <c r="H215" s="4"/>
      <c r="J215" s="5"/>
      <c r="K215" s="4"/>
      <c r="M215" s="76"/>
      <c r="N215" s="19"/>
      <c r="O215" s="19"/>
      <c r="P215" s="19"/>
      <c r="Q215" s="19"/>
      <c r="R215" s="19"/>
      <c r="S215" s="19"/>
      <c r="T215" s="19">
        <f t="shared" si="6"/>
        <v>177</v>
      </c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</row>
    <row r="216" spans="6:58" s="3" customFormat="1" ht="15">
      <c r="F216" s="4"/>
      <c r="H216" s="4"/>
      <c r="J216" s="5"/>
      <c r="K216" s="4"/>
      <c r="M216" s="76"/>
      <c r="N216" s="19"/>
      <c r="O216" s="19"/>
      <c r="P216" s="19"/>
      <c r="Q216" s="19"/>
      <c r="R216" s="19"/>
      <c r="S216" s="19"/>
      <c r="T216" s="19">
        <f t="shared" si="6"/>
        <v>178</v>
      </c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</row>
    <row r="217" spans="8:58" s="3" customFormat="1" ht="15">
      <c r="H217" s="4"/>
      <c r="J217" s="5"/>
      <c r="K217" s="4"/>
      <c r="M217" s="76"/>
      <c r="N217" s="19"/>
      <c r="O217" s="19"/>
      <c r="P217" s="19"/>
      <c r="Q217" s="19"/>
      <c r="R217" s="19"/>
      <c r="S217" s="19"/>
      <c r="T217" s="19">
        <f t="shared" si="6"/>
        <v>179</v>
      </c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</row>
    <row r="218" spans="8:58" s="3" customFormat="1" ht="15">
      <c r="H218" s="4"/>
      <c r="J218" s="5"/>
      <c r="K218" s="4"/>
      <c r="M218" s="76"/>
      <c r="N218" s="19"/>
      <c r="O218" s="19"/>
      <c r="P218" s="19"/>
      <c r="Q218" s="19"/>
      <c r="R218" s="19"/>
      <c r="S218" s="19"/>
      <c r="T218" s="19">
        <f t="shared" si="6"/>
        <v>180</v>
      </c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</row>
    <row r="219" spans="8:58" s="3" customFormat="1" ht="15">
      <c r="H219" s="4"/>
      <c r="J219" s="5"/>
      <c r="K219" s="4"/>
      <c r="M219" s="76"/>
      <c r="N219" s="19"/>
      <c r="O219" s="19"/>
      <c r="P219" s="19"/>
      <c r="Q219" s="19"/>
      <c r="R219" s="19"/>
      <c r="S219" s="19"/>
      <c r="T219" s="19">
        <f t="shared" si="6"/>
        <v>181</v>
      </c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</row>
    <row r="220" spans="8:58" s="3" customFormat="1" ht="15">
      <c r="H220" s="4"/>
      <c r="J220" s="5"/>
      <c r="K220" s="4"/>
      <c r="M220" s="76"/>
      <c r="N220" s="19"/>
      <c r="O220" s="19"/>
      <c r="P220" s="19"/>
      <c r="Q220" s="19"/>
      <c r="R220" s="19"/>
      <c r="S220" s="19"/>
      <c r="T220" s="19">
        <f t="shared" si="6"/>
        <v>182</v>
      </c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</row>
    <row r="221" spans="8:58" s="3" customFormat="1" ht="15">
      <c r="H221" s="4"/>
      <c r="J221" s="5"/>
      <c r="M221" s="76"/>
      <c r="N221" s="19"/>
      <c r="O221" s="19"/>
      <c r="P221" s="19"/>
      <c r="Q221" s="19"/>
      <c r="R221" s="19"/>
      <c r="S221" s="19"/>
      <c r="T221" s="19">
        <f t="shared" si="6"/>
        <v>183</v>
      </c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</row>
    <row r="222" spans="8:58" s="3" customFormat="1" ht="15">
      <c r="H222" s="4"/>
      <c r="J222" s="5"/>
      <c r="M222" s="76"/>
      <c r="N222" s="19"/>
      <c r="O222" s="19"/>
      <c r="P222" s="19"/>
      <c r="Q222" s="19"/>
      <c r="R222" s="19"/>
      <c r="S222" s="19"/>
      <c r="T222" s="19">
        <f t="shared" si="6"/>
        <v>184</v>
      </c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</row>
    <row r="223" spans="8:58" s="3" customFormat="1" ht="15">
      <c r="H223" s="4"/>
      <c r="J223" s="5"/>
      <c r="M223" s="76"/>
      <c r="N223" s="19"/>
      <c r="O223" s="19"/>
      <c r="P223" s="19"/>
      <c r="Q223" s="19"/>
      <c r="R223" s="19"/>
      <c r="S223" s="19"/>
      <c r="T223" s="19">
        <f t="shared" si="6"/>
        <v>185</v>
      </c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</row>
    <row r="224" spans="8:58" s="3" customFormat="1" ht="15">
      <c r="H224" s="4"/>
      <c r="J224" s="5"/>
      <c r="M224" s="76"/>
      <c r="N224" s="19"/>
      <c r="O224" s="19"/>
      <c r="P224" s="19"/>
      <c r="Q224" s="19"/>
      <c r="R224" s="19"/>
      <c r="S224" s="19"/>
      <c r="T224" s="19">
        <f t="shared" si="6"/>
        <v>186</v>
      </c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</row>
    <row r="225" spans="8:58" s="3" customFormat="1" ht="15">
      <c r="H225" s="4"/>
      <c r="J225" s="5"/>
      <c r="M225" s="76"/>
      <c r="N225" s="19"/>
      <c r="O225" s="19"/>
      <c r="P225" s="19"/>
      <c r="Q225" s="19"/>
      <c r="R225" s="19"/>
      <c r="S225" s="19"/>
      <c r="T225" s="19">
        <f t="shared" si="6"/>
        <v>187</v>
      </c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</row>
    <row r="226" spans="8:58" s="3" customFormat="1" ht="15">
      <c r="H226" s="4"/>
      <c r="J226" s="5"/>
      <c r="M226" s="76"/>
      <c r="N226" s="19"/>
      <c r="O226" s="19"/>
      <c r="P226" s="19"/>
      <c r="Q226" s="19"/>
      <c r="R226" s="19"/>
      <c r="S226" s="19"/>
      <c r="T226" s="19">
        <f t="shared" si="6"/>
        <v>188</v>
      </c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</row>
    <row r="227" spans="8:58" s="3" customFormat="1" ht="15">
      <c r="H227" s="4"/>
      <c r="M227" s="76"/>
      <c r="N227" s="19"/>
      <c r="O227" s="19"/>
      <c r="P227" s="19"/>
      <c r="Q227" s="19"/>
      <c r="R227" s="19"/>
      <c r="S227" s="19"/>
      <c r="T227" s="19">
        <f t="shared" si="6"/>
        <v>189</v>
      </c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</row>
    <row r="228" spans="8:58" s="3" customFormat="1" ht="15">
      <c r="H228" s="4"/>
      <c r="M228" s="76"/>
      <c r="N228" s="19"/>
      <c r="O228" s="19"/>
      <c r="P228" s="19"/>
      <c r="Q228" s="19"/>
      <c r="R228" s="19"/>
      <c r="S228" s="19"/>
      <c r="T228" s="19">
        <f t="shared" si="6"/>
        <v>190</v>
      </c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</row>
    <row r="229" spans="8:58" s="3" customFormat="1" ht="15">
      <c r="H229" s="4"/>
      <c r="M229" s="76"/>
      <c r="N229" s="19"/>
      <c r="O229" s="19"/>
      <c r="P229" s="19"/>
      <c r="Q229" s="19"/>
      <c r="R229" s="19"/>
      <c r="S229" s="19"/>
      <c r="T229" s="19">
        <f t="shared" si="6"/>
        <v>191</v>
      </c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</row>
    <row r="230" spans="8:58" s="3" customFormat="1" ht="15">
      <c r="H230" s="4"/>
      <c r="M230" s="76"/>
      <c r="N230" s="19"/>
      <c r="O230" s="19"/>
      <c r="P230" s="19"/>
      <c r="Q230" s="19"/>
      <c r="R230" s="19"/>
      <c r="S230" s="19"/>
      <c r="T230" s="19">
        <f t="shared" si="6"/>
        <v>192</v>
      </c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</row>
    <row r="231" spans="13:58" s="3" customFormat="1" ht="15">
      <c r="M231" s="76"/>
      <c r="N231" s="19"/>
      <c r="O231" s="19"/>
      <c r="P231" s="19"/>
      <c r="Q231" s="19"/>
      <c r="R231" s="19"/>
      <c r="S231" s="19"/>
      <c r="T231" s="19">
        <f t="shared" si="6"/>
        <v>193</v>
      </c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</row>
    <row r="232" spans="13:58" s="3" customFormat="1" ht="15">
      <c r="M232" s="76"/>
      <c r="N232" s="19"/>
      <c r="O232" s="19"/>
      <c r="P232" s="19"/>
      <c r="Q232" s="19"/>
      <c r="R232" s="19"/>
      <c r="S232" s="19"/>
      <c r="T232" s="19">
        <f t="shared" si="6"/>
        <v>194</v>
      </c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</row>
    <row r="233" spans="13:58" s="3" customFormat="1" ht="15">
      <c r="M233" s="76"/>
      <c r="N233" s="19"/>
      <c r="O233" s="19"/>
      <c r="P233" s="19"/>
      <c r="Q233" s="19"/>
      <c r="R233" s="19"/>
      <c r="S233" s="19"/>
      <c r="T233" s="19">
        <f aca="true" t="shared" si="7" ref="T233:T296">T232+1</f>
        <v>195</v>
      </c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</row>
    <row r="234" spans="13:58" s="3" customFormat="1" ht="15">
      <c r="M234" s="76"/>
      <c r="N234" s="19"/>
      <c r="O234" s="19"/>
      <c r="P234" s="19"/>
      <c r="Q234" s="19"/>
      <c r="R234" s="19"/>
      <c r="S234" s="19"/>
      <c r="T234" s="19">
        <f t="shared" si="7"/>
        <v>196</v>
      </c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</row>
    <row r="235" spans="13:58" s="3" customFormat="1" ht="15">
      <c r="M235" s="76"/>
      <c r="N235" s="19"/>
      <c r="O235" s="19"/>
      <c r="P235" s="19"/>
      <c r="Q235" s="19"/>
      <c r="R235" s="19"/>
      <c r="S235" s="19"/>
      <c r="T235" s="19">
        <f t="shared" si="7"/>
        <v>197</v>
      </c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</row>
    <row r="236" spans="13:58" s="3" customFormat="1" ht="15">
      <c r="M236" s="76"/>
      <c r="N236" s="19"/>
      <c r="O236" s="19"/>
      <c r="P236" s="19"/>
      <c r="Q236" s="19"/>
      <c r="R236" s="19"/>
      <c r="S236" s="19"/>
      <c r="T236" s="19">
        <f t="shared" si="7"/>
        <v>198</v>
      </c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</row>
    <row r="237" spans="13:58" s="3" customFormat="1" ht="15">
      <c r="M237" s="76"/>
      <c r="N237" s="19"/>
      <c r="O237" s="19"/>
      <c r="P237" s="19"/>
      <c r="Q237" s="19"/>
      <c r="R237" s="19"/>
      <c r="S237" s="19"/>
      <c r="T237" s="19">
        <f t="shared" si="7"/>
        <v>199</v>
      </c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</row>
    <row r="238" spans="13:58" s="3" customFormat="1" ht="15">
      <c r="M238" s="76"/>
      <c r="N238" s="19"/>
      <c r="O238" s="19"/>
      <c r="P238" s="19"/>
      <c r="Q238" s="19"/>
      <c r="R238" s="19"/>
      <c r="S238" s="19"/>
      <c r="T238" s="19">
        <f t="shared" si="7"/>
        <v>200</v>
      </c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</row>
    <row r="239" spans="13:58" s="3" customFormat="1" ht="15">
      <c r="M239" s="76"/>
      <c r="N239" s="19"/>
      <c r="O239" s="19"/>
      <c r="P239" s="19"/>
      <c r="Q239" s="19"/>
      <c r="R239" s="19"/>
      <c r="S239" s="19"/>
      <c r="T239" s="19">
        <f t="shared" si="7"/>
        <v>201</v>
      </c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</row>
    <row r="240" spans="13:58" s="3" customFormat="1" ht="15">
      <c r="M240" s="76"/>
      <c r="N240" s="19"/>
      <c r="O240" s="19"/>
      <c r="P240" s="19"/>
      <c r="Q240" s="19"/>
      <c r="R240" s="19"/>
      <c r="S240" s="19"/>
      <c r="T240" s="19">
        <f t="shared" si="7"/>
        <v>202</v>
      </c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</row>
    <row r="241" spans="13:58" s="3" customFormat="1" ht="15">
      <c r="M241" s="76"/>
      <c r="N241" s="19"/>
      <c r="O241" s="19"/>
      <c r="P241" s="19"/>
      <c r="Q241" s="19"/>
      <c r="R241" s="19"/>
      <c r="S241" s="19"/>
      <c r="T241" s="19">
        <f t="shared" si="7"/>
        <v>203</v>
      </c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</row>
    <row r="242" spans="13:58" s="3" customFormat="1" ht="15">
      <c r="M242" s="76"/>
      <c r="N242" s="19"/>
      <c r="O242" s="19"/>
      <c r="P242" s="19"/>
      <c r="Q242" s="19"/>
      <c r="R242" s="19"/>
      <c r="S242" s="19"/>
      <c r="T242" s="19">
        <f t="shared" si="7"/>
        <v>204</v>
      </c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</row>
    <row r="243" spans="13:58" s="3" customFormat="1" ht="15">
      <c r="M243" s="76"/>
      <c r="N243" s="19"/>
      <c r="O243" s="19"/>
      <c r="P243" s="19"/>
      <c r="Q243" s="19"/>
      <c r="R243" s="19"/>
      <c r="S243" s="19"/>
      <c r="T243" s="19">
        <f t="shared" si="7"/>
        <v>205</v>
      </c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</row>
    <row r="244" spans="13:58" s="3" customFormat="1" ht="15">
      <c r="M244" s="76"/>
      <c r="N244" s="19"/>
      <c r="O244" s="19"/>
      <c r="P244" s="19"/>
      <c r="Q244" s="19"/>
      <c r="R244" s="19"/>
      <c r="S244" s="19"/>
      <c r="T244" s="19">
        <f t="shared" si="7"/>
        <v>206</v>
      </c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</row>
    <row r="245" spans="13:58" s="3" customFormat="1" ht="15">
      <c r="M245" s="76"/>
      <c r="N245" s="19"/>
      <c r="O245" s="19"/>
      <c r="P245" s="19"/>
      <c r="Q245" s="19"/>
      <c r="R245" s="19"/>
      <c r="S245" s="19"/>
      <c r="T245" s="19">
        <f t="shared" si="7"/>
        <v>207</v>
      </c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</row>
    <row r="246" spans="13:58" s="3" customFormat="1" ht="15">
      <c r="M246" s="76"/>
      <c r="N246" s="19"/>
      <c r="O246" s="19"/>
      <c r="P246" s="19"/>
      <c r="Q246" s="19"/>
      <c r="R246" s="19"/>
      <c r="S246" s="19"/>
      <c r="T246" s="19">
        <f t="shared" si="7"/>
        <v>208</v>
      </c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</row>
    <row r="247" spans="13:58" s="3" customFormat="1" ht="15">
      <c r="M247" s="76"/>
      <c r="N247" s="19"/>
      <c r="O247" s="19"/>
      <c r="P247" s="19"/>
      <c r="Q247" s="19"/>
      <c r="R247" s="19"/>
      <c r="S247" s="19"/>
      <c r="T247" s="19">
        <f t="shared" si="7"/>
        <v>209</v>
      </c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</row>
    <row r="248" spans="13:58" s="3" customFormat="1" ht="15">
      <c r="M248" s="76"/>
      <c r="N248" s="19"/>
      <c r="O248" s="19"/>
      <c r="P248" s="19"/>
      <c r="Q248" s="19"/>
      <c r="R248" s="19"/>
      <c r="S248" s="19"/>
      <c r="T248" s="19">
        <f t="shared" si="7"/>
        <v>210</v>
      </c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</row>
    <row r="249" spans="13:58" s="3" customFormat="1" ht="15">
      <c r="M249" s="76"/>
      <c r="N249" s="19"/>
      <c r="O249" s="19"/>
      <c r="P249" s="19"/>
      <c r="Q249" s="19"/>
      <c r="R249" s="19"/>
      <c r="S249" s="19"/>
      <c r="T249" s="19">
        <f t="shared" si="7"/>
        <v>211</v>
      </c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</row>
    <row r="250" spans="13:58" s="3" customFormat="1" ht="15">
      <c r="M250" s="76"/>
      <c r="N250" s="19"/>
      <c r="O250" s="19"/>
      <c r="P250" s="19"/>
      <c r="Q250" s="19"/>
      <c r="R250" s="19"/>
      <c r="S250" s="19"/>
      <c r="T250" s="19">
        <f t="shared" si="7"/>
        <v>212</v>
      </c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</row>
    <row r="251" spans="13:58" s="3" customFormat="1" ht="15">
      <c r="M251" s="76"/>
      <c r="N251" s="19"/>
      <c r="O251" s="19"/>
      <c r="P251" s="19"/>
      <c r="Q251" s="19"/>
      <c r="R251" s="19"/>
      <c r="S251" s="19"/>
      <c r="T251" s="19">
        <f t="shared" si="7"/>
        <v>213</v>
      </c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</row>
    <row r="252" spans="13:58" s="3" customFormat="1" ht="15">
      <c r="M252" s="76"/>
      <c r="N252" s="19"/>
      <c r="O252" s="19"/>
      <c r="P252" s="19"/>
      <c r="Q252" s="19"/>
      <c r="R252" s="19"/>
      <c r="S252" s="19"/>
      <c r="T252" s="19">
        <f t="shared" si="7"/>
        <v>214</v>
      </c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</row>
    <row r="253" spans="13:58" s="3" customFormat="1" ht="15">
      <c r="M253" s="76"/>
      <c r="N253" s="19"/>
      <c r="O253" s="19"/>
      <c r="P253" s="19"/>
      <c r="Q253" s="19"/>
      <c r="R253" s="19"/>
      <c r="S253" s="19"/>
      <c r="T253" s="19">
        <f t="shared" si="7"/>
        <v>215</v>
      </c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</row>
    <row r="254" spans="13:58" s="3" customFormat="1" ht="15">
      <c r="M254" s="76"/>
      <c r="N254" s="19"/>
      <c r="O254" s="19"/>
      <c r="P254" s="19"/>
      <c r="Q254" s="19"/>
      <c r="R254" s="19"/>
      <c r="S254" s="19"/>
      <c r="T254" s="19">
        <f t="shared" si="7"/>
        <v>216</v>
      </c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</row>
    <row r="255" spans="13:58" s="3" customFormat="1" ht="15">
      <c r="M255" s="76"/>
      <c r="N255" s="19"/>
      <c r="O255" s="19"/>
      <c r="P255" s="19"/>
      <c r="Q255" s="19"/>
      <c r="R255" s="19"/>
      <c r="S255" s="19"/>
      <c r="T255" s="19">
        <f t="shared" si="7"/>
        <v>217</v>
      </c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</row>
    <row r="256" spans="13:58" s="3" customFormat="1" ht="15">
      <c r="M256" s="76"/>
      <c r="N256" s="19"/>
      <c r="O256" s="19"/>
      <c r="P256" s="19"/>
      <c r="Q256" s="19"/>
      <c r="R256" s="19"/>
      <c r="S256" s="19"/>
      <c r="T256" s="19">
        <f t="shared" si="7"/>
        <v>218</v>
      </c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</row>
    <row r="257" spans="13:58" s="3" customFormat="1" ht="15">
      <c r="M257" s="76"/>
      <c r="N257" s="19"/>
      <c r="O257" s="19"/>
      <c r="P257" s="19"/>
      <c r="Q257" s="19"/>
      <c r="R257" s="19"/>
      <c r="S257" s="19"/>
      <c r="T257" s="19">
        <f t="shared" si="7"/>
        <v>219</v>
      </c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</row>
    <row r="258" spans="13:58" s="3" customFormat="1" ht="15">
      <c r="M258" s="76"/>
      <c r="N258" s="19"/>
      <c r="O258" s="19"/>
      <c r="P258" s="19"/>
      <c r="Q258" s="19"/>
      <c r="R258" s="19"/>
      <c r="S258" s="19"/>
      <c r="T258" s="19">
        <f t="shared" si="7"/>
        <v>220</v>
      </c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</row>
    <row r="259" spans="13:58" s="3" customFormat="1" ht="15">
      <c r="M259" s="76"/>
      <c r="N259" s="19"/>
      <c r="O259" s="19"/>
      <c r="P259" s="19"/>
      <c r="Q259" s="19"/>
      <c r="R259" s="19"/>
      <c r="S259" s="19"/>
      <c r="T259" s="19">
        <f t="shared" si="7"/>
        <v>221</v>
      </c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</row>
    <row r="260" spans="13:58" s="3" customFormat="1" ht="15">
      <c r="M260" s="76"/>
      <c r="N260" s="19"/>
      <c r="O260" s="19"/>
      <c r="P260" s="19"/>
      <c r="Q260" s="19"/>
      <c r="R260" s="19"/>
      <c r="S260" s="19"/>
      <c r="T260" s="19">
        <f t="shared" si="7"/>
        <v>222</v>
      </c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</row>
    <row r="261" spans="13:58" s="3" customFormat="1" ht="15">
      <c r="M261" s="76"/>
      <c r="N261" s="19"/>
      <c r="O261" s="19"/>
      <c r="P261" s="19"/>
      <c r="Q261" s="19"/>
      <c r="R261" s="19"/>
      <c r="S261" s="19"/>
      <c r="T261" s="19">
        <f t="shared" si="7"/>
        <v>223</v>
      </c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</row>
    <row r="262" spans="13:58" s="3" customFormat="1" ht="15">
      <c r="M262" s="76"/>
      <c r="N262" s="19"/>
      <c r="O262" s="19"/>
      <c r="P262" s="19"/>
      <c r="Q262" s="19"/>
      <c r="R262" s="19"/>
      <c r="S262" s="19"/>
      <c r="T262" s="19">
        <f t="shared" si="7"/>
        <v>224</v>
      </c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</row>
    <row r="263" spans="13:58" s="3" customFormat="1" ht="15">
      <c r="M263" s="76"/>
      <c r="N263" s="19"/>
      <c r="O263" s="19"/>
      <c r="P263" s="19"/>
      <c r="Q263" s="19"/>
      <c r="R263" s="19"/>
      <c r="S263" s="19"/>
      <c r="T263" s="19">
        <f t="shared" si="7"/>
        <v>225</v>
      </c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</row>
    <row r="264" spans="13:58" s="3" customFormat="1" ht="15">
      <c r="M264" s="76"/>
      <c r="N264" s="19"/>
      <c r="O264" s="19"/>
      <c r="P264" s="19"/>
      <c r="Q264" s="19"/>
      <c r="R264" s="19"/>
      <c r="S264" s="19"/>
      <c r="T264" s="19">
        <f t="shared" si="7"/>
        <v>226</v>
      </c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</row>
    <row r="265" spans="13:58" s="3" customFormat="1" ht="15">
      <c r="M265" s="76"/>
      <c r="N265" s="19"/>
      <c r="O265" s="19"/>
      <c r="P265" s="19"/>
      <c r="Q265" s="19"/>
      <c r="R265" s="19"/>
      <c r="S265" s="19"/>
      <c r="T265" s="19">
        <f t="shared" si="7"/>
        <v>227</v>
      </c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</row>
    <row r="266" spans="13:58" s="3" customFormat="1" ht="15">
      <c r="M266" s="76"/>
      <c r="N266" s="19"/>
      <c r="O266" s="19"/>
      <c r="P266" s="19"/>
      <c r="Q266" s="19"/>
      <c r="R266" s="19"/>
      <c r="S266" s="19"/>
      <c r="T266" s="19">
        <f t="shared" si="7"/>
        <v>228</v>
      </c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</row>
    <row r="267" spans="13:58" s="3" customFormat="1" ht="15">
      <c r="M267" s="76"/>
      <c r="N267" s="19"/>
      <c r="O267" s="19"/>
      <c r="P267" s="19"/>
      <c r="Q267" s="19"/>
      <c r="R267" s="19"/>
      <c r="S267" s="19"/>
      <c r="T267" s="19">
        <f t="shared" si="7"/>
        <v>229</v>
      </c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</row>
    <row r="268" spans="13:58" s="3" customFormat="1" ht="15">
      <c r="M268" s="76"/>
      <c r="N268" s="19"/>
      <c r="O268" s="19"/>
      <c r="P268" s="19"/>
      <c r="Q268" s="19"/>
      <c r="R268" s="19"/>
      <c r="S268" s="19"/>
      <c r="T268" s="19">
        <f t="shared" si="7"/>
        <v>230</v>
      </c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</row>
    <row r="269" spans="13:58" s="3" customFormat="1" ht="15">
      <c r="M269" s="76"/>
      <c r="N269" s="19"/>
      <c r="O269" s="19"/>
      <c r="P269" s="19"/>
      <c r="Q269" s="19"/>
      <c r="R269" s="19"/>
      <c r="S269" s="19"/>
      <c r="T269" s="19">
        <f t="shared" si="7"/>
        <v>231</v>
      </c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</row>
    <row r="270" spans="13:58" s="3" customFormat="1" ht="15">
      <c r="M270" s="76"/>
      <c r="N270" s="19"/>
      <c r="O270" s="19"/>
      <c r="P270" s="19"/>
      <c r="Q270" s="19"/>
      <c r="R270" s="19"/>
      <c r="S270" s="19"/>
      <c r="T270" s="19">
        <f t="shared" si="7"/>
        <v>232</v>
      </c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</row>
    <row r="271" spans="13:58" s="3" customFormat="1" ht="15">
      <c r="M271" s="76"/>
      <c r="N271" s="19"/>
      <c r="O271" s="19"/>
      <c r="P271" s="19"/>
      <c r="Q271" s="19"/>
      <c r="R271" s="19"/>
      <c r="S271" s="19"/>
      <c r="T271" s="19">
        <f t="shared" si="7"/>
        <v>233</v>
      </c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</row>
    <row r="272" spans="13:58" s="3" customFormat="1" ht="15">
      <c r="M272" s="76"/>
      <c r="N272" s="19"/>
      <c r="O272" s="19"/>
      <c r="P272" s="19"/>
      <c r="Q272" s="19"/>
      <c r="R272" s="19"/>
      <c r="S272" s="19"/>
      <c r="T272" s="19">
        <f t="shared" si="7"/>
        <v>234</v>
      </c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</row>
    <row r="273" spans="13:58" s="3" customFormat="1" ht="15">
      <c r="M273" s="76"/>
      <c r="N273" s="19"/>
      <c r="O273" s="19"/>
      <c r="P273" s="19"/>
      <c r="Q273" s="19"/>
      <c r="R273" s="19"/>
      <c r="S273" s="19"/>
      <c r="T273" s="19">
        <f t="shared" si="7"/>
        <v>235</v>
      </c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</row>
    <row r="274" spans="13:58" s="3" customFormat="1" ht="15">
      <c r="M274" s="76"/>
      <c r="N274" s="19"/>
      <c r="O274" s="19"/>
      <c r="P274" s="19"/>
      <c r="Q274" s="19"/>
      <c r="R274" s="19"/>
      <c r="S274" s="19"/>
      <c r="T274" s="19">
        <f t="shared" si="7"/>
        <v>236</v>
      </c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</row>
    <row r="275" spans="13:58" s="3" customFormat="1" ht="15">
      <c r="M275" s="76"/>
      <c r="N275" s="19"/>
      <c r="O275" s="19"/>
      <c r="P275" s="19"/>
      <c r="Q275" s="19"/>
      <c r="R275" s="19"/>
      <c r="S275" s="19"/>
      <c r="T275" s="19">
        <f t="shared" si="7"/>
        <v>237</v>
      </c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</row>
    <row r="276" spans="13:58" s="3" customFormat="1" ht="15">
      <c r="M276" s="76"/>
      <c r="N276" s="19"/>
      <c r="O276" s="19"/>
      <c r="P276" s="19"/>
      <c r="Q276" s="19"/>
      <c r="R276" s="19"/>
      <c r="S276" s="19"/>
      <c r="T276" s="19">
        <f t="shared" si="7"/>
        <v>238</v>
      </c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</row>
    <row r="277" spans="13:58" s="3" customFormat="1" ht="15">
      <c r="M277" s="76"/>
      <c r="N277" s="19"/>
      <c r="O277" s="19"/>
      <c r="P277" s="19"/>
      <c r="Q277" s="19"/>
      <c r="R277" s="19"/>
      <c r="S277" s="19"/>
      <c r="T277" s="19">
        <f t="shared" si="7"/>
        <v>239</v>
      </c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</row>
    <row r="278" spans="13:58" s="3" customFormat="1" ht="15">
      <c r="M278" s="76"/>
      <c r="N278" s="19"/>
      <c r="O278" s="19"/>
      <c r="P278" s="19"/>
      <c r="Q278" s="19"/>
      <c r="R278" s="19"/>
      <c r="S278" s="19"/>
      <c r="T278" s="19">
        <f t="shared" si="7"/>
        <v>240</v>
      </c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</row>
    <row r="279" spans="13:58" s="3" customFormat="1" ht="15">
      <c r="M279" s="76"/>
      <c r="N279" s="19"/>
      <c r="O279" s="19"/>
      <c r="P279" s="19"/>
      <c r="Q279" s="19"/>
      <c r="R279" s="19"/>
      <c r="S279" s="19"/>
      <c r="T279" s="19">
        <f t="shared" si="7"/>
        <v>241</v>
      </c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</row>
    <row r="280" spans="13:58" s="3" customFormat="1" ht="15">
      <c r="M280" s="76"/>
      <c r="N280" s="19"/>
      <c r="O280" s="19"/>
      <c r="P280" s="19"/>
      <c r="Q280" s="19"/>
      <c r="R280" s="19"/>
      <c r="S280" s="19"/>
      <c r="T280" s="19">
        <f t="shared" si="7"/>
        <v>242</v>
      </c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</row>
    <row r="281" spans="13:58" s="3" customFormat="1" ht="15">
      <c r="M281" s="76"/>
      <c r="N281" s="19"/>
      <c r="O281" s="19"/>
      <c r="P281" s="19"/>
      <c r="Q281" s="19"/>
      <c r="R281" s="19"/>
      <c r="S281" s="19"/>
      <c r="T281" s="19">
        <f t="shared" si="7"/>
        <v>243</v>
      </c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</row>
    <row r="282" spans="13:58" s="3" customFormat="1" ht="15">
      <c r="M282" s="76"/>
      <c r="N282" s="19"/>
      <c r="O282" s="19"/>
      <c r="P282" s="19"/>
      <c r="Q282" s="19"/>
      <c r="R282" s="19"/>
      <c r="S282" s="19"/>
      <c r="T282" s="19">
        <f t="shared" si="7"/>
        <v>244</v>
      </c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</row>
    <row r="283" spans="13:58" s="3" customFormat="1" ht="15">
      <c r="M283" s="76"/>
      <c r="N283" s="19"/>
      <c r="O283" s="19"/>
      <c r="P283" s="19"/>
      <c r="Q283" s="19"/>
      <c r="R283" s="19"/>
      <c r="S283" s="19"/>
      <c r="T283" s="19">
        <f t="shared" si="7"/>
        <v>245</v>
      </c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</row>
    <row r="284" spans="13:58" s="3" customFormat="1" ht="15">
      <c r="M284" s="76"/>
      <c r="N284" s="19"/>
      <c r="O284" s="19"/>
      <c r="P284" s="19"/>
      <c r="Q284" s="19"/>
      <c r="R284" s="19"/>
      <c r="S284" s="19"/>
      <c r="T284" s="19">
        <f t="shared" si="7"/>
        <v>246</v>
      </c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</row>
    <row r="285" spans="13:58" s="3" customFormat="1" ht="15">
      <c r="M285" s="76"/>
      <c r="N285" s="19"/>
      <c r="O285" s="19"/>
      <c r="P285" s="19"/>
      <c r="Q285" s="19"/>
      <c r="R285" s="19"/>
      <c r="S285" s="19"/>
      <c r="T285" s="19">
        <f t="shared" si="7"/>
        <v>247</v>
      </c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</row>
    <row r="286" spans="13:58" s="3" customFormat="1" ht="15">
      <c r="M286" s="76"/>
      <c r="N286" s="19"/>
      <c r="O286" s="19"/>
      <c r="P286" s="19"/>
      <c r="Q286" s="19"/>
      <c r="R286" s="19"/>
      <c r="S286" s="19"/>
      <c r="T286" s="19">
        <f t="shared" si="7"/>
        <v>248</v>
      </c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</row>
    <row r="287" spans="13:58" s="3" customFormat="1" ht="15">
      <c r="M287" s="76"/>
      <c r="N287" s="19"/>
      <c r="O287" s="19"/>
      <c r="P287" s="19"/>
      <c r="Q287" s="19"/>
      <c r="R287" s="19"/>
      <c r="S287" s="19"/>
      <c r="T287" s="19">
        <f t="shared" si="7"/>
        <v>249</v>
      </c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</row>
    <row r="288" spans="13:58" s="3" customFormat="1" ht="15">
      <c r="M288" s="76"/>
      <c r="N288" s="19"/>
      <c r="O288" s="19"/>
      <c r="P288" s="19"/>
      <c r="Q288" s="19"/>
      <c r="R288" s="19"/>
      <c r="S288" s="19"/>
      <c r="T288" s="19">
        <f t="shared" si="7"/>
        <v>250</v>
      </c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</row>
    <row r="289" spans="13:58" s="3" customFormat="1" ht="15">
      <c r="M289" s="76"/>
      <c r="N289" s="19"/>
      <c r="O289" s="19"/>
      <c r="P289" s="19"/>
      <c r="Q289" s="19"/>
      <c r="R289" s="19"/>
      <c r="S289" s="19"/>
      <c r="T289" s="19">
        <f t="shared" si="7"/>
        <v>251</v>
      </c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</row>
    <row r="290" spans="13:58" s="3" customFormat="1" ht="15">
      <c r="M290" s="76"/>
      <c r="N290" s="19"/>
      <c r="O290" s="19"/>
      <c r="P290" s="19"/>
      <c r="Q290" s="19"/>
      <c r="R290" s="19"/>
      <c r="S290" s="19"/>
      <c r="T290" s="19">
        <f t="shared" si="7"/>
        <v>252</v>
      </c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</row>
    <row r="291" spans="13:58" s="3" customFormat="1" ht="15">
      <c r="M291" s="76"/>
      <c r="N291" s="19"/>
      <c r="O291" s="19"/>
      <c r="P291" s="19"/>
      <c r="Q291" s="19"/>
      <c r="R291" s="19"/>
      <c r="S291" s="19"/>
      <c r="T291" s="19">
        <f t="shared" si="7"/>
        <v>253</v>
      </c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</row>
    <row r="292" spans="13:58" s="3" customFormat="1" ht="15">
      <c r="M292" s="76"/>
      <c r="N292" s="19"/>
      <c r="O292" s="19"/>
      <c r="P292" s="19"/>
      <c r="Q292" s="19"/>
      <c r="R292" s="19"/>
      <c r="S292" s="19"/>
      <c r="T292" s="19">
        <f t="shared" si="7"/>
        <v>254</v>
      </c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</row>
    <row r="293" spans="13:58" s="3" customFormat="1" ht="15">
      <c r="M293" s="76"/>
      <c r="N293" s="19"/>
      <c r="O293" s="19"/>
      <c r="P293" s="19"/>
      <c r="Q293" s="19"/>
      <c r="R293" s="19"/>
      <c r="S293" s="19"/>
      <c r="T293" s="19">
        <f t="shared" si="7"/>
        <v>255</v>
      </c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</row>
    <row r="294" spans="13:58" s="3" customFormat="1" ht="15">
      <c r="M294" s="76"/>
      <c r="N294" s="19"/>
      <c r="O294" s="19"/>
      <c r="P294" s="19"/>
      <c r="Q294" s="19"/>
      <c r="R294" s="19"/>
      <c r="S294" s="19"/>
      <c r="T294" s="19">
        <f t="shared" si="7"/>
        <v>256</v>
      </c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</row>
    <row r="295" spans="13:58" s="3" customFormat="1" ht="15">
      <c r="M295" s="76"/>
      <c r="N295" s="19"/>
      <c r="O295" s="19"/>
      <c r="P295" s="19"/>
      <c r="Q295" s="19"/>
      <c r="R295" s="19"/>
      <c r="S295" s="19"/>
      <c r="T295" s="19">
        <f t="shared" si="7"/>
        <v>257</v>
      </c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</row>
    <row r="296" spans="13:58" s="3" customFormat="1" ht="15">
      <c r="M296" s="76"/>
      <c r="N296" s="19"/>
      <c r="O296" s="19"/>
      <c r="P296" s="19"/>
      <c r="Q296" s="19"/>
      <c r="R296" s="19"/>
      <c r="S296" s="19"/>
      <c r="T296" s="19">
        <f t="shared" si="7"/>
        <v>258</v>
      </c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</row>
    <row r="297" spans="13:58" s="3" customFormat="1" ht="15">
      <c r="M297" s="76"/>
      <c r="N297" s="19"/>
      <c r="O297" s="19"/>
      <c r="P297" s="19"/>
      <c r="Q297" s="19"/>
      <c r="R297" s="19"/>
      <c r="S297" s="19"/>
      <c r="T297" s="19">
        <f aca="true" t="shared" si="8" ref="T297:T360">T296+1</f>
        <v>259</v>
      </c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</row>
    <row r="298" spans="13:58" s="3" customFormat="1" ht="15">
      <c r="M298" s="76"/>
      <c r="N298" s="19"/>
      <c r="O298" s="19"/>
      <c r="P298" s="19"/>
      <c r="Q298" s="19"/>
      <c r="R298" s="19"/>
      <c r="S298" s="19"/>
      <c r="T298" s="19">
        <f t="shared" si="8"/>
        <v>260</v>
      </c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</row>
    <row r="299" spans="13:58" s="3" customFormat="1" ht="15">
      <c r="M299" s="76"/>
      <c r="N299" s="19"/>
      <c r="O299" s="19"/>
      <c r="P299" s="19"/>
      <c r="Q299" s="19"/>
      <c r="R299" s="19"/>
      <c r="S299" s="19"/>
      <c r="T299" s="19">
        <f t="shared" si="8"/>
        <v>261</v>
      </c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</row>
    <row r="300" spans="13:58" s="3" customFormat="1" ht="15">
      <c r="M300" s="76"/>
      <c r="N300" s="19"/>
      <c r="O300" s="19"/>
      <c r="P300" s="19"/>
      <c r="Q300" s="19"/>
      <c r="R300" s="19"/>
      <c r="S300" s="19"/>
      <c r="T300" s="19">
        <f t="shared" si="8"/>
        <v>262</v>
      </c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</row>
    <row r="301" spans="13:58" s="3" customFormat="1" ht="15">
      <c r="M301" s="76"/>
      <c r="N301" s="19"/>
      <c r="O301" s="19"/>
      <c r="P301" s="19"/>
      <c r="Q301" s="19"/>
      <c r="R301" s="19"/>
      <c r="S301" s="19"/>
      <c r="T301" s="19">
        <f t="shared" si="8"/>
        <v>263</v>
      </c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</row>
    <row r="302" spans="13:58" s="3" customFormat="1" ht="15">
      <c r="M302" s="76"/>
      <c r="N302" s="19"/>
      <c r="O302" s="19"/>
      <c r="P302" s="19"/>
      <c r="Q302" s="19"/>
      <c r="R302" s="19"/>
      <c r="S302" s="19"/>
      <c r="T302" s="19">
        <f t="shared" si="8"/>
        <v>264</v>
      </c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</row>
    <row r="303" spans="13:58" s="3" customFormat="1" ht="15">
      <c r="M303" s="76"/>
      <c r="N303" s="19"/>
      <c r="O303" s="19"/>
      <c r="P303" s="19"/>
      <c r="Q303" s="19"/>
      <c r="R303" s="19"/>
      <c r="S303" s="19"/>
      <c r="T303" s="19">
        <f t="shared" si="8"/>
        <v>265</v>
      </c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</row>
    <row r="304" spans="13:58" s="3" customFormat="1" ht="15">
      <c r="M304" s="76"/>
      <c r="N304" s="19"/>
      <c r="O304" s="19"/>
      <c r="P304" s="19"/>
      <c r="Q304" s="19"/>
      <c r="R304" s="19"/>
      <c r="S304" s="19"/>
      <c r="T304" s="19">
        <f t="shared" si="8"/>
        <v>266</v>
      </c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</row>
    <row r="305" spans="13:58" s="3" customFormat="1" ht="15">
      <c r="M305" s="76"/>
      <c r="N305" s="19"/>
      <c r="O305" s="19"/>
      <c r="P305" s="19"/>
      <c r="Q305" s="19"/>
      <c r="R305" s="19"/>
      <c r="S305" s="19"/>
      <c r="T305" s="19">
        <f t="shared" si="8"/>
        <v>267</v>
      </c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</row>
    <row r="306" spans="13:58" s="3" customFormat="1" ht="15">
      <c r="M306" s="76"/>
      <c r="N306" s="19"/>
      <c r="O306" s="19"/>
      <c r="P306" s="19"/>
      <c r="Q306" s="19"/>
      <c r="R306" s="19"/>
      <c r="S306" s="19"/>
      <c r="T306" s="19">
        <f t="shared" si="8"/>
        <v>268</v>
      </c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</row>
    <row r="307" spans="13:58" s="3" customFormat="1" ht="15">
      <c r="M307" s="76"/>
      <c r="N307" s="19"/>
      <c r="O307" s="19"/>
      <c r="P307" s="19"/>
      <c r="Q307" s="19"/>
      <c r="R307" s="19"/>
      <c r="S307" s="19"/>
      <c r="T307" s="19">
        <f t="shared" si="8"/>
        <v>269</v>
      </c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</row>
    <row r="308" spans="13:58" s="3" customFormat="1" ht="15">
      <c r="M308" s="76"/>
      <c r="N308" s="19"/>
      <c r="O308" s="19"/>
      <c r="P308" s="19"/>
      <c r="Q308" s="19"/>
      <c r="R308" s="19"/>
      <c r="S308" s="19"/>
      <c r="T308" s="19">
        <f t="shared" si="8"/>
        <v>270</v>
      </c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</row>
    <row r="309" spans="13:58" s="3" customFormat="1" ht="15">
      <c r="M309" s="76"/>
      <c r="N309" s="19"/>
      <c r="O309" s="19"/>
      <c r="P309" s="19"/>
      <c r="Q309" s="19"/>
      <c r="R309" s="19"/>
      <c r="S309" s="19"/>
      <c r="T309" s="19">
        <f t="shared" si="8"/>
        <v>271</v>
      </c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</row>
    <row r="310" spans="13:58" s="3" customFormat="1" ht="15">
      <c r="M310" s="76"/>
      <c r="N310" s="19"/>
      <c r="O310" s="19"/>
      <c r="P310" s="19"/>
      <c r="Q310" s="19"/>
      <c r="R310" s="19"/>
      <c r="S310" s="19"/>
      <c r="T310" s="19">
        <f t="shared" si="8"/>
        <v>272</v>
      </c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</row>
    <row r="311" spans="13:58" s="3" customFormat="1" ht="15">
      <c r="M311" s="76"/>
      <c r="N311" s="19"/>
      <c r="O311" s="19"/>
      <c r="P311" s="19"/>
      <c r="Q311" s="19"/>
      <c r="R311" s="19"/>
      <c r="S311" s="19"/>
      <c r="T311" s="19">
        <f t="shared" si="8"/>
        <v>273</v>
      </c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</row>
    <row r="312" spans="13:58" s="3" customFormat="1" ht="15">
      <c r="M312" s="76"/>
      <c r="N312" s="19"/>
      <c r="O312" s="19"/>
      <c r="P312" s="19"/>
      <c r="Q312" s="19"/>
      <c r="R312" s="19"/>
      <c r="S312" s="19"/>
      <c r="T312" s="19">
        <f t="shared" si="8"/>
        <v>274</v>
      </c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</row>
    <row r="313" spans="13:58" s="3" customFormat="1" ht="15">
      <c r="M313" s="76"/>
      <c r="N313" s="19"/>
      <c r="O313" s="19"/>
      <c r="P313" s="19"/>
      <c r="Q313" s="19"/>
      <c r="R313" s="19"/>
      <c r="S313" s="19"/>
      <c r="T313" s="19">
        <f t="shared" si="8"/>
        <v>275</v>
      </c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</row>
    <row r="314" spans="13:58" s="3" customFormat="1" ht="15">
      <c r="M314" s="76"/>
      <c r="N314" s="19"/>
      <c r="O314" s="19"/>
      <c r="P314" s="19"/>
      <c r="Q314" s="19"/>
      <c r="R314" s="19"/>
      <c r="S314" s="19"/>
      <c r="T314" s="19">
        <f t="shared" si="8"/>
        <v>276</v>
      </c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</row>
    <row r="315" spans="13:58" s="3" customFormat="1" ht="15">
      <c r="M315" s="76"/>
      <c r="N315" s="19"/>
      <c r="O315" s="19"/>
      <c r="P315" s="19"/>
      <c r="Q315" s="19"/>
      <c r="R315" s="19"/>
      <c r="S315" s="19"/>
      <c r="T315" s="19">
        <f t="shared" si="8"/>
        <v>277</v>
      </c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</row>
    <row r="316" spans="13:58" s="3" customFormat="1" ht="15">
      <c r="M316" s="76"/>
      <c r="N316" s="19"/>
      <c r="O316" s="19"/>
      <c r="P316" s="19"/>
      <c r="Q316" s="19"/>
      <c r="R316" s="19"/>
      <c r="S316" s="19"/>
      <c r="T316" s="19">
        <f t="shared" si="8"/>
        <v>278</v>
      </c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</row>
    <row r="317" spans="13:58" s="3" customFormat="1" ht="15">
      <c r="M317" s="76"/>
      <c r="N317" s="19"/>
      <c r="O317" s="19"/>
      <c r="P317" s="19"/>
      <c r="Q317" s="19"/>
      <c r="R317" s="19"/>
      <c r="S317" s="19"/>
      <c r="T317" s="19">
        <f t="shared" si="8"/>
        <v>279</v>
      </c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</row>
    <row r="318" spans="13:58" s="3" customFormat="1" ht="15">
      <c r="M318" s="76"/>
      <c r="N318" s="19"/>
      <c r="O318" s="19"/>
      <c r="P318" s="19"/>
      <c r="Q318" s="19"/>
      <c r="R318" s="19"/>
      <c r="S318" s="19"/>
      <c r="T318" s="19">
        <f t="shared" si="8"/>
        <v>280</v>
      </c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</row>
    <row r="319" spans="13:58" s="3" customFormat="1" ht="15">
      <c r="M319" s="76"/>
      <c r="N319" s="19"/>
      <c r="O319" s="19"/>
      <c r="P319" s="19"/>
      <c r="Q319" s="19"/>
      <c r="R319" s="19"/>
      <c r="S319" s="19"/>
      <c r="T319" s="19">
        <f t="shared" si="8"/>
        <v>281</v>
      </c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</row>
    <row r="320" spans="13:58" s="3" customFormat="1" ht="15">
      <c r="M320" s="76"/>
      <c r="N320" s="19"/>
      <c r="O320" s="19"/>
      <c r="P320" s="19"/>
      <c r="Q320" s="19"/>
      <c r="R320" s="19"/>
      <c r="S320" s="19"/>
      <c r="T320" s="19">
        <f t="shared" si="8"/>
        <v>282</v>
      </c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</row>
    <row r="321" spans="13:58" s="3" customFormat="1" ht="15">
      <c r="M321" s="76"/>
      <c r="N321" s="19"/>
      <c r="O321" s="19"/>
      <c r="P321" s="19"/>
      <c r="Q321" s="19"/>
      <c r="R321" s="19"/>
      <c r="S321" s="19"/>
      <c r="T321" s="19">
        <f t="shared" si="8"/>
        <v>283</v>
      </c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</row>
    <row r="322" spans="13:58" s="3" customFormat="1" ht="15">
      <c r="M322" s="76"/>
      <c r="N322" s="19"/>
      <c r="O322" s="19"/>
      <c r="P322" s="19"/>
      <c r="Q322" s="19"/>
      <c r="R322" s="19"/>
      <c r="S322" s="19"/>
      <c r="T322" s="19">
        <f t="shared" si="8"/>
        <v>284</v>
      </c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</row>
    <row r="323" spans="13:58" s="3" customFormat="1" ht="15">
      <c r="M323" s="76"/>
      <c r="N323" s="19"/>
      <c r="O323" s="19"/>
      <c r="P323" s="19"/>
      <c r="Q323" s="19"/>
      <c r="R323" s="19"/>
      <c r="S323" s="19"/>
      <c r="T323" s="19">
        <f t="shared" si="8"/>
        <v>285</v>
      </c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</row>
    <row r="324" spans="13:58" s="3" customFormat="1" ht="15">
      <c r="M324" s="76"/>
      <c r="N324" s="19"/>
      <c r="O324" s="19"/>
      <c r="P324" s="19"/>
      <c r="Q324" s="19"/>
      <c r="R324" s="19"/>
      <c r="S324" s="19"/>
      <c r="T324" s="19">
        <f t="shared" si="8"/>
        <v>286</v>
      </c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</row>
    <row r="325" spans="13:58" s="3" customFormat="1" ht="15">
      <c r="M325" s="76"/>
      <c r="N325" s="19"/>
      <c r="O325" s="19"/>
      <c r="P325" s="19"/>
      <c r="Q325" s="19"/>
      <c r="R325" s="19"/>
      <c r="S325" s="19"/>
      <c r="T325" s="19">
        <f t="shared" si="8"/>
        <v>287</v>
      </c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</row>
    <row r="326" spans="13:58" s="3" customFormat="1" ht="15">
      <c r="M326" s="76"/>
      <c r="N326" s="19"/>
      <c r="O326" s="19"/>
      <c r="P326" s="19"/>
      <c r="Q326" s="19"/>
      <c r="R326" s="19"/>
      <c r="S326" s="19"/>
      <c r="T326" s="19">
        <f t="shared" si="8"/>
        <v>288</v>
      </c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</row>
    <row r="327" spans="13:58" s="3" customFormat="1" ht="15">
      <c r="M327" s="76"/>
      <c r="N327" s="19"/>
      <c r="O327" s="19"/>
      <c r="P327" s="19"/>
      <c r="Q327" s="19"/>
      <c r="R327" s="19"/>
      <c r="S327" s="19"/>
      <c r="T327" s="19">
        <f t="shared" si="8"/>
        <v>289</v>
      </c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</row>
    <row r="328" spans="13:58" s="3" customFormat="1" ht="15">
      <c r="M328" s="76"/>
      <c r="N328" s="19"/>
      <c r="O328" s="19"/>
      <c r="P328" s="19"/>
      <c r="Q328" s="19"/>
      <c r="R328" s="19"/>
      <c r="S328" s="19"/>
      <c r="T328" s="19">
        <f t="shared" si="8"/>
        <v>290</v>
      </c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</row>
    <row r="329" spans="13:58" s="3" customFormat="1" ht="15">
      <c r="M329" s="76"/>
      <c r="N329" s="19"/>
      <c r="O329" s="19"/>
      <c r="P329" s="19"/>
      <c r="Q329" s="19"/>
      <c r="R329" s="19"/>
      <c r="S329" s="19"/>
      <c r="T329" s="19">
        <f t="shared" si="8"/>
        <v>291</v>
      </c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</row>
    <row r="330" spans="13:58" s="3" customFormat="1" ht="15">
      <c r="M330" s="76"/>
      <c r="N330" s="19"/>
      <c r="O330" s="19"/>
      <c r="P330" s="19"/>
      <c r="Q330" s="19"/>
      <c r="R330" s="19"/>
      <c r="S330" s="19"/>
      <c r="T330" s="19">
        <f t="shared" si="8"/>
        <v>292</v>
      </c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</row>
    <row r="331" spans="13:58" s="3" customFormat="1" ht="15">
      <c r="M331" s="76"/>
      <c r="N331" s="19"/>
      <c r="O331" s="19"/>
      <c r="P331" s="19"/>
      <c r="Q331" s="19"/>
      <c r="R331" s="19"/>
      <c r="S331" s="19"/>
      <c r="T331" s="19">
        <f t="shared" si="8"/>
        <v>293</v>
      </c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</row>
    <row r="332" spans="13:58" s="3" customFormat="1" ht="15">
      <c r="M332" s="76"/>
      <c r="N332" s="19"/>
      <c r="O332" s="19"/>
      <c r="P332" s="19"/>
      <c r="Q332" s="19"/>
      <c r="R332" s="19"/>
      <c r="S332" s="19"/>
      <c r="T332" s="19">
        <f t="shared" si="8"/>
        <v>294</v>
      </c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</row>
    <row r="333" spans="13:58" s="3" customFormat="1" ht="15">
      <c r="M333" s="76"/>
      <c r="N333" s="19"/>
      <c r="O333" s="19"/>
      <c r="P333" s="19"/>
      <c r="Q333" s="19"/>
      <c r="R333" s="19"/>
      <c r="S333" s="19"/>
      <c r="T333" s="19">
        <f t="shared" si="8"/>
        <v>295</v>
      </c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</row>
    <row r="334" spans="13:58" s="3" customFormat="1" ht="15">
      <c r="M334" s="76"/>
      <c r="N334" s="19"/>
      <c r="O334" s="19"/>
      <c r="P334" s="19"/>
      <c r="Q334" s="19"/>
      <c r="R334" s="19"/>
      <c r="S334" s="19"/>
      <c r="T334" s="19">
        <f t="shared" si="8"/>
        <v>296</v>
      </c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</row>
    <row r="335" spans="13:58" s="3" customFormat="1" ht="15">
      <c r="M335" s="76"/>
      <c r="N335" s="19"/>
      <c r="O335" s="19"/>
      <c r="P335" s="19"/>
      <c r="Q335" s="19"/>
      <c r="R335" s="19"/>
      <c r="S335" s="19"/>
      <c r="T335" s="19">
        <f t="shared" si="8"/>
        <v>297</v>
      </c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</row>
    <row r="336" spans="13:58" s="3" customFormat="1" ht="15">
      <c r="M336" s="76"/>
      <c r="N336" s="19"/>
      <c r="O336" s="19"/>
      <c r="P336" s="19"/>
      <c r="Q336" s="19"/>
      <c r="R336" s="19"/>
      <c r="S336" s="19"/>
      <c r="T336" s="19">
        <f t="shared" si="8"/>
        <v>298</v>
      </c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</row>
    <row r="337" spans="13:58" s="3" customFormat="1" ht="15">
      <c r="M337" s="76"/>
      <c r="N337" s="19"/>
      <c r="O337" s="19"/>
      <c r="P337" s="19"/>
      <c r="Q337" s="19"/>
      <c r="R337" s="19"/>
      <c r="S337" s="19"/>
      <c r="T337" s="19">
        <f t="shared" si="8"/>
        <v>299</v>
      </c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</row>
    <row r="338" spans="13:58" s="3" customFormat="1" ht="15">
      <c r="M338" s="76"/>
      <c r="N338" s="19"/>
      <c r="O338" s="19"/>
      <c r="P338" s="19"/>
      <c r="Q338" s="19"/>
      <c r="R338" s="19"/>
      <c r="S338" s="19"/>
      <c r="T338" s="19">
        <f t="shared" si="8"/>
        <v>300</v>
      </c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</row>
    <row r="339" spans="13:58" s="3" customFormat="1" ht="15">
      <c r="M339" s="76"/>
      <c r="N339" s="19"/>
      <c r="O339" s="19"/>
      <c r="P339" s="19"/>
      <c r="Q339" s="19"/>
      <c r="R339" s="19"/>
      <c r="S339" s="19"/>
      <c r="T339" s="19">
        <f t="shared" si="8"/>
        <v>301</v>
      </c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</row>
    <row r="340" spans="13:58" s="3" customFormat="1" ht="15">
      <c r="M340" s="76"/>
      <c r="N340" s="19"/>
      <c r="O340" s="19"/>
      <c r="P340" s="19"/>
      <c r="Q340" s="19"/>
      <c r="R340" s="19"/>
      <c r="S340" s="19"/>
      <c r="T340" s="19">
        <f t="shared" si="8"/>
        <v>302</v>
      </c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</row>
    <row r="341" spans="13:58" s="3" customFormat="1" ht="15">
      <c r="M341" s="76"/>
      <c r="N341" s="19"/>
      <c r="O341" s="19"/>
      <c r="P341" s="19"/>
      <c r="Q341" s="19"/>
      <c r="R341" s="19"/>
      <c r="S341" s="19"/>
      <c r="T341" s="19">
        <f t="shared" si="8"/>
        <v>303</v>
      </c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</row>
    <row r="342" spans="13:58" s="3" customFormat="1" ht="15">
      <c r="M342" s="76"/>
      <c r="N342" s="19"/>
      <c r="O342" s="19"/>
      <c r="P342" s="19"/>
      <c r="Q342" s="19"/>
      <c r="R342" s="19"/>
      <c r="S342" s="19"/>
      <c r="T342" s="19">
        <f t="shared" si="8"/>
        <v>304</v>
      </c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</row>
    <row r="343" spans="13:58" s="3" customFormat="1" ht="15">
      <c r="M343" s="76"/>
      <c r="N343" s="19"/>
      <c r="O343" s="19"/>
      <c r="P343" s="19"/>
      <c r="Q343" s="19"/>
      <c r="R343" s="19"/>
      <c r="S343" s="19"/>
      <c r="T343" s="19">
        <f t="shared" si="8"/>
        <v>305</v>
      </c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</row>
    <row r="344" spans="13:58" s="3" customFormat="1" ht="15">
      <c r="M344" s="76"/>
      <c r="N344" s="19"/>
      <c r="O344" s="19"/>
      <c r="P344" s="19"/>
      <c r="Q344" s="19"/>
      <c r="R344" s="19"/>
      <c r="S344" s="19"/>
      <c r="T344" s="19">
        <f t="shared" si="8"/>
        <v>306</v>
      </c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</row>
    <row r="345" spans="13:58" s="3" customFormat="1" ht="15">
      <c r="M345" s="76"/>
      <c r="N345" s="19"/>
      <c r="O345" s="19"/>
      <c r="P345" s="19"/>
      <c r="Q345" s="19"/>
      <c r="R345" s="19"/>
      <c r="S345" s="19"/>
      <c r="T345" s="19">
        <f t="shared" si="8"/>
        <v>307</v>
      </c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</row>
    <row r="346" spans="13:58" s="3" customFormat="1" ht="15">
      <c r="M346" s="76"/>
      <c r="N346" s="19"/>
      <c r="O346" s="19"/>
      <c r="P346" s="19"/>
      <c r="Q346" s="19"/>
      <c r="R346" s="19"/>
      <c r="S346" s="19"/>
      <c r="T346" s="19">
        <f t="shared" si="8"/>
        <v>308</v>
      </c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</row>
    <row r="347" spans="13:58" s="3" customFormat="1" ht="15">
      <c r="M347" s="76"/>
      <c r="N347" s="19"/>
      <c r="O347" s="19"/>
      <c r="P347" s="19"/>
      <c r="Q347" s="19"/>
      <c r="R347" s="19"/>
      <c r="S347" s="19"/>
      <c r="T347" s="19">
        <f t="shared" si="8"/>
        <v>309</v>
      </c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</row>
    <row r="348" spans="13:58" s="3" customFormat="1" ht="15">
      <c r="M348" s="76"/>
      <c r="N348" s="19"/>
      <c r="O348" s="19"/>
      <c r="P348" s="19"/>
      <c r="Q348" s="19"/>
      <c r="R348" s="19"/>
      <c r="S348" s="19"/>
      <c r="T348" s="19">
        <f t="shared" si="8"/>
        <v>310</v>
      </c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</row>
    <row r="349" spans="13:58" s="3" customFormat="1" ht="15">
      <c r="M349" s="76"/>
      <c r="N349" s="19"/>
      <c r="O349" s="19"/>
      <c r="P349" s="19"/>
      <c r="Q349" s="19"/>
      <c r="R349" s="19"/>
      <c r="S349" s="19"/>
      <c r="T349" s="19">
        <f t="shared" si="8"/>
        <v>311</v>
      </c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</row>
    <row r="350" spans="13:58" s="3" customFormat="1" ht="15">
      <c r="M350" s="76"/>
      <c r="N350" s="19"/>
      <c r="O350" s="19"/>
      <c r="P350" s="19"/>
      <c r="Q350" s="19"/>
      <c r="R350" s="19"/>
      <c r="S350" s="19"/>
      <c r="T350" s="19">
        <f t="shared" si="8"/>
        <v>312</v>
      </c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</row>
    <row r="351" spans="13:58" s="3" customFormat="1" ht="15">
      <c r="M351" s="76"/>
      <c r="N351" s="19"/>
      <c r="O351" s="19"/>
      <c r="P351" s="19"/>
      <c r="Q351" s="19"/>
      <c r="R351" s="19"/>
      <c r="S351" s="19"/>
      <c r="T351" s="19">
        <f t="shared" si="8"/>
        <v>313</v>
      </c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</row>
    <row r="352" spans="13:58" s="3" customFormat="1" ht="15">
      <c r="M352" s="76"/>
      <c r="N352" s="19"/>
      <c r="O352" s="19"/>
      <c r="P352" s="19"/>
      <c r="Q352" s="19"/>
      <c r="R352" s="19"/>
      <c r="S352" s="19"/>
      <c r="T352" s="19">
        <f t="shared" si="8"/>
        <v>314</v>
      </c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</row>
    <row r="353" spans="13:58" s="3" customFormat="1" ht="15">
      <c r="M353" s="76"/>
      <c r="N353" s="19"/>
      <c r="O353" s="19"/>
      <c r="P353" s="19"/>
      <c r="Q353" s="19"/>
      <c r="R353" s="19"/>
      <c r="S353" s="19"/>
      <c r="T353" s="19">
        <f t="shared" si="8"/>
        <v>315</v>
      </c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</row>
    <row r="354" spans="13:58" s="3" customFormat="1" ht="15">
      <c r="M354" s="76"/>
      <c r="N354" s="19"/>
      <c r="O354" s="19"/>
      <c r="P354" s="19"/>
      <c r="Q354" s="19"/>
      <c r="R354" s="19"/>
      <c r="S354" s="19"/>
      <c r="T354" s="19">
        <f t="shared" si="8"/>
        <v>316</v>
      </c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</row>
    <row r="355" spans="13:58" s="3" customFormat="1" ht="15">
      <c r="M355" s="76"/>
      <c r="N355" s="19"/>
      <c r="O355" s="19"/>
      <c r="P355" s="19"/>
      <c r="Q355" s="19"/>
      <c r="R355" s="19"/>
      <c r="S355" s="19"/>
      <c r="T355" s="19">
        <f t="shared" si="8"/>
        <v>317</v>
      </c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</row>
    <row r="356" spans="13:58" s="3" customFormat="1" ht="15">
      <c r="M356" s="76"/>
      <c r="N356" s="19"/>
      <c r="O356" s="19"/>
      <c r="P356" s="19"/>
      <c r="Q356" s="19"/>
      <c r="R356" s="19"/>
      <c r="S356" s="19"/>
      <c r="T356" s="19">
        <f t="shared" si="8"/>
        <v>318</v>
      </c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</row>
    <row r="357" spans="13:58" s="3" customFormat="1" ht="15">
      <c r="M357" s="76"/>
      <c r="N357" s="19"/>
      <c r="O357" s="19"/>
      <c r="P357" s="19"/>
      <c r="Q357" s="19"/>
      <c r="R357" s="19"/>
      <c r="S357" s="19"/>
      <c r="T357" s="19">
        <f t="shared" si="8"/>
        <v>319</v>
      </c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</row>
    <row r="358" spans="13:58" s="3" customFormat="1" ht="15">
      <c r="M358" s="76"/>
      <c r="N358" s="19"/>
      <c r="O358" s="19"/>
      <c r="P358" s="19"/>
      <c r="Q358" s="19"/>
      <c r="R358" s="19"/>
      <c r="S358" s="19"/>
      <c r="T358" s="19">
        <f t="shared" si="8"/>
        <v>320</v>
      </c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</row>
    <row r="359" spans="13:58" s="3" customFormat="1" ht="15">
      <c r="M359" s="76"/>
      <c r="N359" s="19"/>
      <c r="O359" s="19"/>
      <c r="P359" s="19"/>
      <c r="Q359" s="19"/>
      <c r="R359" s="19"/>
      <c r="S359" s="19"/>
      <c r="T359" s="19">
        <f t="shared" si="8"/>
        <v>321</v>
      </c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</row>
    <row r="360" spans="13:58" s="3" customFormat="1" ht="15">
      <c r="M360" s="76"/>
      <c r="N360" s="19"/>
      <c r="O360" s="19"/>
      <c r="P360" s="19"/>
      <c r="Q360" s="19"/>
      <c r="R360" s="19"/>
      <c r="S360" s="19"/>
      <c r="T360" s="19">
        <f t="shared" si="8"/>
        <v>322</v>
      </c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</row>
    <row r="361" spans="13:58" s="3" customFormat="1" ht="15">
      <c r="M361" s="76"/>
      <c r="N361" s="19"/>
      <c r="O361" s="19"/>
      <c r="P361" s="19"/>
      <c r="Q361" s="19"/>
      <c r="R361" s="19"/>
      <c r="S361" s="19"/>
      <c r="T361" s="19">
        <f aca="true" t="shared" si="9" ref="T361:T424">T360+1</f>
        <v>323</v>
      </c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</row>
    <row r="362" spans="13:58" s="3" customFormat="1" ht="15">
      <c r="M362" s="76"/>
      <c r="N362" s="19"/>
      <c r="O362" s="19"/>
      <c r="P362" s="19"/>
      <c r="Q362" s="19"/>
      <c r="R362" s="19"/>
      <c r="S362" s="19"/>
      <c r="T362" s="19">
        <f t="shared" si="9"/>
        <v>324</v>
      </c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</row>
    <row r="363" spans="13:58" s="3" customFormat="1" ht="15">
      <c r="M363" s="76"/>
      <c r="N363" s="19"/>
      <c r="O363" s="19"/>
      <c r="P363" s="19"/>
      <c r="Q363" s="19"/>
      <c r="R363" s="19"/>
      <c r="S363" s="19"/>
      <c r="T363" s="19">
        <f t="shared" si="9"/>
        <v>325</v>
      </c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</row>
    <row r="364" spans="13:58" s="3" customFormat="1" ht="15">
      <c r="M364" s="76"/>
      <c r="N364" s="19"/>
      <c r="O364" s="19"/>
      <c r="P364" s="19"/>
      <c r="Q364" s="19"/>
      <c r="R364" s="19"/>
      <c r="S364" s="19"/>
      <c r="T364" s="19">
        <f t="shared" si="9"/>
        <v>326</v>
      </c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</row>
    <row r="365" spans="13:58" s="3" customFormat="1" ht="15">
      <c r="M365" s="76"/>
      <c r="N365" s="19"/>
      <c r="O365" s="19"/>
      <c r="P365" s="19"/>
      <c r="Q365" s="19"/>
      <c r="R365" s="19"/>
      <c r="S365" s="19"/>
      <c r="T365" s="19">
        <f t="shared" si="9"/>
        <v>327</v>
      </c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</row>
    <row r="366" spans="13:58" s="3" customFormat="1" ht="15">
      <c r="M366" s="76"/>
      <c r="N366" s="19"/>
      <c r="O366" s="19"/>
      <c r="P366" s="19"/>
      <c r="Q366" s="19"/>
      <c r="R366" s="19"/>
      <c r="S366" s="19"/>
      <c r="T366" s="19">
        <f t="shared" si="9"/>
        <v>328</v>
      </c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</row>
    <row r="367" spans="13:58" s="3" customFormat="1" ht="15">
      <c r="M367" s="76"/>
      <c r="N367" s="19"/>
      <c r="O367" s="19"/>
      <c r="P367" s="19"/>
      <c r="Q367" s="19"/>
      <c r="R367" s="19"/>
      <c r="S367" s="19"/>
      <c r="T367" s="19">
        <f t="shared" si="9"/>
        <v>329</v>
      </c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</row>
    <row r="368" spans="13:58" s="3" customFormat="1" ht="15">
      <c r="M368" s="76"/>
      <c r="N368" s="19"/>
      <c r="O368" s="19"/>
      <c r="P368" s="19"/>
      <c r="Q368" s="19"/>
      <c r="R368" s="19"/>
      <c r="S368" s="19"/>
      <c r="T368" s="19">
        <f t="shared" si="9"/>
        <v>330</v>
      </c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</row>
    <row r="369" spans="13:58" s="3" customFormat="1" ht="15">
      <c r="M369" s="76"/>
      <c r="N369" s="19"/>
      <c r="O369" s="19"/>
      <c r="P369" s="19"/>
      <c r="Q369" s="19"/>
      <c r="R369" s="19"/>
      <c r="S369" s="19"/>
      <c r="T369" s="19">
        <f t="shared" si="9"/>
        <v>331</v>
      </c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</row>
    <row r="370" spans="13:58" s="3" customFormat="1" ht="15">
      <c r="M370" s="76"/>
      <c r="N370" s="19"/>
      <c r="O370" s="19"/>
      <c r="P370" s="19"/>
      <c r="Q370" s="19"/>
      <c r="R370" s="19"/>
      <c r="S370" s="19"/>
      <c r="T370" s="19">
        <f t="shared" si="9"/>
        <v>332</v>
      </c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</row>
    <row r="371" spans="13:58" s="3" customFormat="1" ht="15">
      <c r="M371" s="76"/>
      <c r="N371" s="19"/>
      <c r="O371" s="19"/>
      <c r="P371" s="19"/>
      <c r="Q371" s="19"/>
      <c r="R371" s="19"/>
      <c r="S371" s="19"/>
      <c r="T371" s="19">
        <f t="shared" si="9"/>
        <v>333</v>
      </c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</row>
    <row r="372" spans="13:58" s="3" customFormat="1" ht="15">
      <c r="M372" s="76"/>
      <c r="N372" s="19"/>
      <c r="O372" s="19"/>
      <c r="P372" s="19"/>
      <c r="Q372" s="19"/>
      <c r="R372" s="19"/>
      <c r="S372" s="19"/>
      <c r="T372" s="19">
        <f t="shared" si="9"/>
        <v>334</v>
      </c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</row>
    <row r="373" spans="13:58" s="3" customFormat="1" ht="15">
      <c r="M373" s="76"/>
      <c r="N373" s="19"/>
      <c r="O373" s="19"/>
      <c r="P373" s="19"/>
      <c r="Q373" s="19"/>
      <c r="R373" s="19"/>
      <c r="S373" s="19"/>
      <c r="T373" s="19">
        <f t="shared" si="9"/>
        <v>335</v>
      </c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</row>
    <row r="374" spans="13:58" s="3" customFormat="1" ht="15">
      <c r="M374" s="76"/>
      <c r="N374" s="19"/>
      <c r="O374" s="19"/>
      <c r="P374" s="19"/>
      <c r="Q374" s="19"/>
      <c r="R374" s="19"/>
      <c r="S374" s="19"/>
      <c r="T374" s="19">
        <f t="shared" si="9"/>
        <v>336</v>
      </c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</row>
    <row r="375" spans="13:58" s="3" customFormat="1" ht="15">
      <c r="M375" s="76"/>
      <c r="N375" s="19"/>
      <c r="O375" s="19"/>
      <c r="P375" s="19"/>
      <c r="Q375" s="19"/>
      <c r="R375" s="19"/>
      <c r="S375" s="19"/>
      <c r="T375" s="19">
        <f t="shared" si="9"/>
        <v>337</v>
      </c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</row>
    <row r="376" spans="13:58" s="3" customFormat="1" ht="15">
      <c r="M376" s="76"/>
      <c r="N376" s="19"/>
      <c r="O376" s="19"/>
      <c r="P376" s="19"/>
      <c r="Q376" s="19"/>
      <c r="R376" s="19"/>
      <c r="S376" s="19"/>
      <c r="T376" s="19">
        <f t="shared" si="9"/>
        <v>338</v>
      </c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</row>
    <row r="377" spans="13:58" s="3" customFormat="1" ht="15">
      <c r="M377" s="76"/>
      <c r="N377" s="19"/>
      <c r="O377" s="19"/>
      <c r="P377" s="19"/>
      <c r="Q377" s="19"/>
      <c r="R377" s="19"/>
      <c r="S377" s="19"/>
      <c r="T377" s="19">
        <f t="shared" si="9"/>
        <v>339</v>
      </c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</row>
    <row r="378" spans="13:58" s="3" customFormat="1" ht="15">
      <c r="M378" s="76"/>
      <c r="N378" s="19"/>
      <c r="O378" s="19"/>
      <c r="P378" s="19"/>
      <c r="Q378" s="19"/>
      <c r="R378" s="19"/>
      <c r="S378" s="19"/>
      <c r="T378" s="19">
        <f t="shared" si="9"/>
        <v>340</v>
      </c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</row>
    <row r="379" spans="13:58" s="3" customFormat="1" ht="15">
      <c r="M379" s="76"/>
      <c r="N379" s="19"/>
      <c r="O379" s="19"/>
      <c r="P379" s="19"/>
      <c r="Q379" s="19"/>
      <c r="R379" s="19"/>
      <c r="S379" s="19"/>
      <c r="T379" s="19">
        <f t="shared" si="9"/>
        <v>341</v>
      </c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</row>
    <row r="380" spans="13:58" s="3" customFormat="1" ht="15">
      <c r="M380" s="76"/>
      <c r="N380" s="19"/>
      <c r="O380" s="19"/>
      <c r="P380" s="19"/>
      <c r="Q380" s="19"/>
      <c r="R380" s="19"/>
      <c r="S380" s="19"/>
      <c r="T380" s="19">
        <f t="shared" si="9"/>
        <v>342</v>
      </c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</row>
    <row r="381" spans="13:58" s="3" customFormat="1" ht="15">
      <c r="M381" s="76"/>
      <c r="N381" s="19"/>
      <c r="O381" s="19"/>
      <c r="P381" s="19"/>
      <c r="Q381" s="19"/>
      <c r="R381" s="19"/>
      <c r="S381" s="19"/>
      <c r="T381" s="19">
        <f t="shared" si="9"/>
        <v>343</v>
      </c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</row>
    <row r="382" spans="13:58" s="3" customFormat="1" ht="15">
      <c r="M382" s="76"/>
      <c r="N382" s="19"/>
      <c r="O382" s="19"/>
      <c r="P382" s="19"/>
      <c r="Q382" s="19"/>
      <c r="R382" s="19"/>
      <c r="S382" s="19"/>
      <c r="T382" s="19">
        <f t="shared" si="9"/>
        <v>344</v>
      </c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</row>
    <row r="383" spans="13:58" s="3" customFormat="1" ht="15">
      <c r="M383" s="76"/>
      <c r="N383" s="19"/>
      <c r="O383" s="19"/>
      <c r="P383" s="19"/>
      <c r="Q383" s="19"/>
      <c r="R383" s="19"/>
      <c r="S383" s="19"/>
      <c r="T383" s="19">
        <f t="shared" si="9"/>
        <v>345</v>
      </c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</row>
    <row r="384" spans="13:58" s="3" customFormat="1" ht="15">
      <c r="M384" s="76"/>
      <c r="N384" s="19"/>
      <c r="O384" s="19"/>
      <c r="P384" s="19"/>
      <c r="Q384" s="19"/>
      <c r="R384" s="19"/>
      <c r="S384" s="19"/>
      <c r="T384" s="19">
        <f t="shared" si="9"/>
        <v>346</v>
      </c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</row>
    <row r="385" spans="13:58" s="3" customFormat="1" ht="15">
      <c r="M385" s="76"/>
      <c r="N385" s="19"/>
      <c r="O385" s="19"/>
      <c r="P385" s="19"/>
      <c r="Q385" s="19"/>
      <c r="R385" s="19"/>
      <c r="S385" s="19"/>
      <c r="T385" s="19">
        <f t="shared" si="9"/>
        <v>347</v>
      </c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</row>
    <row r="386" spans="13:58" s="3" customFormat="1" ht="15">
      <c r="M386" s="76"/>
      <c r="N386" s="19"/>
      <c r="O386" s="19"/>
      <c r="P386" s="19"/>
      <c r="Q386" s="19"/>
      <c r="R386" s="19"/>
      <c r="S386" s="19"/>
      <c r="T386" s="19">
        <f t="shared" si="9"/>
        <v>348</v>
      </c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</row>
    <row r="387" spans="13:58" s="3" customFormat="1" ht="15">
      <c r="M387" s="76"/>
      <c r="N387" s="19"/>
      <c r="O387" s="19"/>
      <c r="P387" s="19"/>
      <c r="Q387" s="19"/>
      <c r="R387" s="19"/>
      <c r="S387" s="19"/>
      <c r="T387" s="19">
        <f t="shared" si="9"/>
        <v>349</v>
      </c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</row>
    <row r="388" spans="13:58" s="3" customFormat="1" ht="15">
      <c r="M388" s="76"/>
      <c r="N388" s="19"/>
      <c r="O388" s="19"/>
      <c r="P388" s="19"/>
      <c r="Q388" s="19"/>
      <c r="R388" s="19"/>
      <c r="S388" s="19"/>
      <c r="T388" s="19">
        <f t="shared" si="9"/>
        <v>350</v>
      </c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</row>
    <row r="389" spans="13:58" s="3" customFormat="1" ht="15">
      <c r="M389" s="76"/>
      <c r="N389" s="19"/>
      <c r="O389" s="19"/>
      <c r="P389" s="19"/>
      <c r="Q389" s="19"/>
      <c r="R389" s="19"/>
      <c r="S389" s="19"/>
      <c r="T389" s="19">
        <f t="shared" si="9"/>
        <v>351</v>
      </c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</row>
    <row r="390" spans="13:58" s="3" customFormat="1" ht="15">
      <c r="M390" s="76"/>
      <c r="N390" s="19"/>
      <c r="O390" s="19"/>
      <c r="P390" s="19"/>
      <c r="Q390" s="19"/>
      <c r="R390" s="19"/>
      <c r="S390" s="19"/>
      <c r="T390" s="19">
        <f t="shared" si="9"/>
        <v>352</v>
      </c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</row>
    <row r="391" spans="13:58" s="3" customFormat="1" ht="15">
      <c r="M391" s="76"/>
      <c r="N391" s="19"/>
      <c r="O391" s="19"/>
      <c r="P391" s="19"/>
      <c r="Q391" s="19"/>
      <c r="R391" s="19"/>
      <c r="S391" s="19"/>
      <c r="T391" s="19">
        <f t="shared" si="9"/>
        <v>353</v>
      </c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</row>
    <row r="392" spans="13:58" s="3" customFormat="1" ht="15">
      <c r="M392" s="76"/>
      <c r="N392" s="19"/>
      <c r="O392" s="19"/>
      <c r="P392" s="19"/>
      <c r="Q392" s="19"/>
      <c r="R392" s="19"/>
      <c r="S392" s="19"/>
      <c r="T392" s="19">
        <f t="shared" si="9"/>
        <v>354</v>
      </c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</row>
    <row r="393" spans="13:58" s="3" customFormat="1" ht="15">
      <c r="M393" s="76"/>
      <c r="N393" s="19"/>
      <c r="O393" s="19"/>
      <c r="P393" s="19"/>
      <c r="Q393" s="19"/>
      <c r="R393" s="19"/>
      <c r="S393" s="19"/>
      <c r="T393" s="19">
        <f t="shared" si="9"/>
        <v>355</v>
      </c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</row>
    <row r="394" spans="13:58" s="3" customFormat="1" ht="15">
      <c r="M394" s="76"/>
      <c r="N394" s="19"/>
      <c r="O394" s="19"/>
      <c r="P394" s="19"/>
      <c r="Q394" s="19"/>
      <c r="R394" s="19"/>
      <c r="S394" s="19"/>
      <c r="T394" s="19">
        <f t="shared" si="9"/>
        <v>356</v>
      </c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</row>
    <row r="395" spans="13:58" s="3" customFormat="1" ht="15">
      <c r="M395" s="76"/>
      <c r="N395" s="19"/>
      <c r="O395" s="19"/>
      <c r="P395" s="19"/>
      <c r="Q395" s="19"/>
      <c r="R395" s="19"/>
      <c r="S395" s="19"/>
      <c r="T395" s="19">
        <f t="shared" si="9"/>
        <v>357</v>
      </c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</row>
    <row r="396" spans="13:58" s="3" customFormat="1" ht="15">
      <c r="M396" s="76"/>
      <c r="N396" s="19"/>
      <c r="O396" s="19"/>
      <c r="P396" s="19"/>
      <c r="Q396" s="19"/>
      <c r="R396" s="19"/>
      <c r="S396" s="19"/>
      <c r="T396" s="19">
        <f t="shared" si="9"/>
        <v>358</v>
      </c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</row>
    <row r="397" spans="13:58" s="3" customFormat="1" ht="15">
      <c r="M397" s="76"/>
      <c r="N397" s="19"/>
      <c r="O397" s="19"/>
      <c r="P397" s="19"/>
      <c r="Q397" s="19"/>
      <c r="R397" s="19"/>
      <c r="S397" s="19"/>
      <c r="T397" s="19">
        <f t="shared" si="9"/>
        <v>359</v>
      </c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</row>
    <row r="398" spans="13:58" s="3" customFormat="1" ht="15">
      <c r="M398" s="76"/>
      <c r="N398" s="19"/>
      <c r="O398" s="19"/>
      <c r="P398" s="19"/>
      <c r="Q398" s="19"/>
      <c r="R398" s="19"/>
      <c r="S398" s="19"/>
      <c r="T398" s="19">
        <f t="shared" si="9"/>
        <v>360</v>
      </c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</row>
    <row r="399" spans="13:58" s="3" customFormat="1" ht="15">
      <c r="M399" s="76"/>
      <c r="N399" s="19"/>
      <c r="O399" s="19"/>
      <c r="P399" s="19"/>
      <c r="Q399" s="19"/>
      <c r="R399" s="19"/>
      <c r="S399" s="19"/>
      <c r="T399" s="19">
        <f t="shared" si="9"/>
        <v>361</v>
      </c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</row>
    <row r="400" spans="13:58" s="3" customFormat="1" ht="15">
      <c r="M400" s="76"/>
      <c r="N400" s="19"/>
      <c r="O400" s="19"/>
      <c r="P400" s="19"/>
      <c r="Q400" s="19"/>
      <c r="R400" s="19"/>
      <c r="S400" s="19"/>
      <c r="T400" s="19">
        <f t="shared" si="9"/>
        <v>362</v>
      </c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</row>
    <row r="401" spans="13:58" s="3" customFormat="1" ht="15">
      <c r="M401" s="76"/>
      <c r="N401" s="19"/>
      <c r="O401" s="19"/>
      <c r="P401" s="19"/>
      <c r="Q401" s="19"/>
      <c r="R401" s="19"/>
      <c r="S401" s="19"/>
      <c r="T401" s="19">
        <f t="shared" si="9"/>
        <v>363</v>
      </c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</row>
    <row r="402" spans="13:58" s="3" customFormat="1" ht="15">
      <c r="M402" s="76"/>
      <c r="N402" s="19"/>
      <c r="O402" s="19"/>
      <c r="P402" s="19"/>
      <c r="Q402" s="19"/>
      <c r="R402" s="19"/>
      <c r="S402" s="19"/>
      <c r="T402" s="19">
        <f t="shared" si="9"/>
        <v>364</v>
      </c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</row>
    <row r="403" spans="13:58" s="3" customFormat="1" ht="15">
      <c r="M403" s="76"/>
      <c r="N403" s="19"/>
      <c r="O403" s="19"/>
      <c r="P403" s="19"/>
      <c r="Q403" s="19"/>
      <c r="R403" s="19"/>
      <c r="S403" s="19"/>
      <c r="T403" s="19">
        <f t="shared" si="9"/>
        <v>365</v>
      </c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</row>
    <row r="404" spans="13:58" s="3" customFormat="1" ht="15">
      <c r="M404" s="76"/>
      <c r="N404" s="19"/>
      <c r="O404" s="19"/>
      <c r="P404" s="19"/>
      <c r="Q404" s="19"/>
      <c r="R404" s="19"/>
      <c r="S404" s="19"/>
      <c r="T404" s="19">
        <f t="shared" si="9"/>
        <v>366</v>
      </c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</row>
    <row r="405" spans="13:58" s="3" customFormat="1" ht="15">
      <c r="M405" s="76"/>
      <c r="N405" s="19"/>
      <c r="O405" s="19"/>
      <c r="P405" s="19"/>
      <c r="Q405" s="19"/>
      <c r="R405" s="19"/>
      <c r="S405" s="19"/>
      <c r="T405" s="19">
        <f t="shared" si="9"/>
        <v>367</v>
      </c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</row>
    <row r="406" spans="13:58" s="3" customFormat="1" ht="15">
      <c r="M406" s="76"/>
      <c r="N406" s="19"/>
      <c r="O406" s="19"/>
      <c r="P406" s="19"/>
      <c r="Q406" s="19"/>
      <c r="R406" s="19"/>
      <c r="S406" s="19"/>
      <c r="T406" s="19">
        <f t="shared" si="9"/>
        <v>368</v>
      </c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</row>
    <row r="407" spans="13:58" s="3" customFormat="1" ht="15">
      <c r="M407" s="76"/>
      <c r="N407" s="19"/>
      <c r="O407" s="19"/>
      <c r="P407" s="19"/>
      <c r="Q407" s="19"/>
      <c r="R407" s="19"/>
      <c r="S407" s="19"/>
      <c r="T407" s="19">
        <f t="shared" si="9"/>
        <v>369</v>
      </c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</row>
    <row r="408" spans="13:58" s="3" customFormat="1" ht="15">
      <c r="M408" s="76"/>
      <c r="N408" s="19"/>
      <c r="O408" s="19"/>
      <c r="P408" s="19"/>
      <c r="Q408" s="19"/>
      <c r="R408" s="19"/>
      <c r="S408" s="19"/>
      <c r="T408" s="19">
        <f t="shared" si="9"/>
        <v>370</v>
      </c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</row>
    <row r="409" spans="13:58" s="3" customFormat="1" ht="15">
      <c r="M409" s="76"/>
      <c r="N409" s="19"/>
      <c r="O409" s="19"/>
      <c r="P409" s="19"/>
      <c r="Q409" s="19"/>
      <c r="R409" s="19"/>
      <c r="S409" s="19"/>
      <c r="T409" s="19">
        <f t="shared" si="9"/>
        <v>371</v>
      </c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</row>
    <row r="410" spans="13:58" s="3" customFormat="1" ht="15">
      <c r="M410" s="76"/>
      <c r="N410" s="19"/>
      <c r="O410" s="19"/>
      <c r="P410" s="19"/>
      <c r="Q410" s="19"/>
      <c r="R410" s="19"/>
      <c r="S410" s="19"/>
      <c r="T410" s="19">
        <f t="shared" si="9"/>
        <v>372</v>
      </c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</row>
    <row r="411" spans="13:58" s="3" customFormat="1" ht="15">
      <c r="M411" s="76"/>
      <c r="N411" s="19"/>
      <c r="O411" s="19"/>
      <c r="P411" s="19"/>
      <c r="Q411" s="19"/>
      <c r="R411" s="19"/>
      <c r="S411" s="19"/>
      <c r="T411" s="19">
        <f t="shared" si="9"/>
        <v>373</v>
      </c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</row>
    <row r="412" spans="13:58" s="3" customFormat="1" ht="15">
      <c r="M412" s="76"/>
      <c r="N412" s="19"/>
      <c r="O412" s="19"/>
      <c r="P412" s="19"/>
      <c r="Q412" s="19"/>
      <c r="R412" s="19"/>
      <c r="S412" s="19"/>
      <c r="T412" s="19">
        <f t="shared" si="9"/>
        <v>374</v>
      </c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</row>
    <row r="413" spans="13:58" s="3" customFormat="1" ht="15">
      <c r="M413" s="76"/>
      <c r="N413" s="19"/>
      <c r="O413" s="19"/>
      <c r="P413" s="19"/>
      <c r="Q413" s="19"/>
      <c r="R413" s="19"/>
      <c r="S413" s="19"/>
      <c r="T413" s="19">
        <f t="shared" si="9"/>
        <v>375</v>
      </c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</row>
    <row r="414" spans="13:58" s="3" customFormat="1" ht="15">
      <c r="M414" s="76"/>
      <c r="N414" s="19"/>
      <c r="O414" s="19"/>
      <c r="P414" s="19"/>
      <c r="Q414" s="19"/>
      <c r="R414" s="19"/>
      <c r="S414" s="19"/>
      <c r="T414" s="19">
        <f t="shared" si="9"/>
        <v>376</v>
      </c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</row>
    <row r="415" spans="13:58" s="3" customFormat="1" ht="15">
      <c r="M415" s="76"/>
      <c r="N415" s="19"/>
      <c r="O415" s="19"/>
      <c r="P415" s="19"/>
      <c r="Q415" s="19"/>
      <c r="R415" s="19"/>
      <c r="S415" s="19"/>
      <c r="T415" s="19">
        <f t="shared" si="9"/>
        <v>377</v>
      </c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</row>
    <row r="416" spans="13:58" s="3" customFormat="1" ht="15">
      <c r="M416" s="76"/>
      <c r="N416" s="19"/>
      <c r="O416" s="19"/>
      <c r="P416" s="19"/>
      <c r="Q416" s="19"/>
      <c r="R416" s="19"/>
      <c r="S416" s="19"/>
      <c r="T416" s="19">
        <f t="shared" si="9"/>
        <v>378</v>
      </c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</row>
    <row r="417" spans="13:58" s="3" customFormat="1" ht="15">
      <c r="M417" s="76"/>
      <c r="N417" s="19"/>
      <c r="O417" s="19"/>
      <c r="P417" s="19"/>
      <c r="Q417" s="19"/>
      <c r="R417" s="19"/>
      <c r="S417" s="19"/>
      <c r="T417" s="19">
        <f t="shared" si="9"/>
        <v>379</v>
      </c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</row>
    <row r="418" spans="13:58" s="3" customFormat="1" ht="15">
      <c r="M418" s="76"/>
      <c r="N418" s="19"/>
      <c r="O418" s="19"/>
      <c r="P418" s="19"/>
      <c r="Q418" s="19"/>
      <c r="R418" s="19"/>
      <c r="S418" s="19"/>
      <c r="T418" s="19">
        <f t="shared" si="9"/>
        <v>380</v>
      </c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</row>
    <row r="419" spans="13:58" s="3" customFormat="1" ht="15">
      <c r="M419" s="76"/>
      <c r="N419" s="19"/>
      <c r="O419" s="19"/>
      <c r="P419" s="19"/>
      <c r="Q419" s="19"/>
      <c r="R419" s="19"/>
      <c r="S419" s="19"/>
      <c r="T419" s="19">
        <f t="shared" si="9"/>
        <v>381</v>
      </c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</row>
    <row r="420" spans="13:58" s="3" customFormat="1" ht="15">
      <c r="M420" s="76"/>
      <c r="N420" s="19"/>
      <c r="O420" s="19"/>
      <c r="P420" s="19"/>
      <c r="Q420" s="19"/>
      <c r="R420" s="19"/>
      <c r="S420" s="19"/>
      <c r="T420" s="19">
        <f t="shared" si="9"/>
        <v>382</v>
      </c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</row>
    <row r="421" spans="13:58" s="3" customFormat="1" ht="15">
      <c r="M421" s="76"/>
      <c r="N421" s="19"/>
      <c r="O421" s="19"/>
      <c r="P421" s="19"/>
      <c r="Q421" s="19"/>
      <c r="R421" s="19"/>
      <c r="S421" s="19"/>
      <c r="T421" s="19">
        <f t="shared" si="9"/>
        <v>383</v>
      </c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</row>
    <row r="422" spans="13:58" s="3" customFormat="1" ht="15">
      <c r="M422" s="76"/>
      <c r="N422" s="19"/>
      <c r="O422" s="19"/>
      <c r="P422" s="19"/>
      <c r="Q422" s="19"/>
      <c r="R422" s="19"/>
      <c r="S422" s="19"/>
      <c r="T422" s="19">
        <f t="shared" si="9"/>
        <v>384</v>
      </c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</row>
    <row r="423" spans="13:58" s="3" customFormat="1" ht="15">
      <c r="M423" s="76"/>
      <c r="N423" s="19"/>
      <c r="O423" s="19"/>
      <c r="P423" s="19"/>
      <c r="Q423" s="19"/>
      <c r="R423" s="19"/>
      <c r="S423" s="19"/>
      <c r="T423" s="19">
        <f t="shared" si="9"/>
        <v>385</v>
      </c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</row>
    <row r="424" spans="13:58" s="3" customFormat="1" ht="15">
      <c r="M424" s="76"/>
      <c r="N424" s="19"/>
      <c r="O424" s="19"/>
      <c r="P424" s="19"/>
      <c r="Q424" s="19"/>
      <c r="R424" s="19"/>
      <c r="S424" s="19"/>
      <c r="T424" s="19">
        <f t="shared" si="9"/>
        <v>386</v>
      </c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</row>
    <row r="425" spans="13:58" s="3" customFormat="1" ht="15">
      <c r="M425" s="76"/>
      <c r="N425" s="19"/>
      <c r="O425" s="19"/>
      <c r="P425" s="19"/>
      <c r="Q425" s="19"/>
      <c r="R425" s="19"/>
      <c r="S425" s="19"/>
      <c r="T425" s="19">
        <f aca="true" t="shared" si="10" ref="T425:T488">T424+1</f>
        <v>387</v>
      </c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</row>
    <row r="426" spans="13:58" s="3" customFormat="1" ht="15">
      <c r="M426" s="76"/>
      <c r="N426" s="19"/>
      <c r="O426" s="19"/>
      <c r="P426" s="19"/>
      <c r="Q426" s="19"/>
      <c r="R426" s="19"/>
      <c r="S426" s="19"/>
      <c r="T426" s="19">
        <f t="shared" si="10"/>
        <v>388</v>
      </c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</row>
    <row r="427" spans="13:58" s="3" customFormat="1" ht="15">
      <c r="M427" s="76"/>
      <c r="N427" s="19"/>
      <c r="O427" s="19"/>
      <c r="P427" s="19"/>
      <c r="Q427" s="19"/>
      <c r="R427" s="19"/>
      <c r="S427" s="19"/>
      <c r="T427" s="19">
        <f t="shared" si="10"/>
        <v>389</v>
      </c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</row>
    <row r="428" spans="13:58" s="3" customFormat="1" ht="15">
      <c r="M428" s="76"/>
      <c r="N428" s="19"/>
      <c r="O428" s="19"/>
      <c r="P428" s="19"/>
      <c r="Q428" s="19"/>
      <c r="R428" s="19"/>
      <c r="S428" s="19"/>
      <c r="T428" s="19">
        <f t="shared" si="10"/>
        <v>390</v>
      </c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</row>
    <row r="429" spans="13:58" s="3" customFormat="1" ht="15">
      <c r="M429" s="76"/>
      <c r="N429" s="19"/>
      <c r="O429" s="19"/>
      <c r="P429" s="19"/>
      <c r="Q429" s="19"/>
      <c r="R429" s="19"/>
      <c r="S429" s="19"/>
      <c r="T429" s="19">
        <f t="shared" si="10"/>
        <v>391</v>
      </c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</row>
    <row r="430" spans="13:58" s="3" customFormat="1" ht="15">
      <c r="M430" s="76"/>
      <c r="N430" s="19"/>
      <c r="O430" s="19"/>
      <c r="P430" s="19"/>
      <c r="Q430" s="19"/>
      <c r="R430" s="19"/>
      <c r="S430" s="19"/>
      <c r="T430" s="19">
        <f t="shared" si="10"/>
        <v>392</v>
      </c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</row>
    <row r="431" spans="13:58" s="3" customFormat="1" ht="15">
      <c r="M431" s="76"/>
      <c r="N431" s="19"/>
      <c r="O431" s="19"/>
      <c r="P431" s="19"/>
      <c r="Q431" s="19"/>
      <c r="R431" s="19"/>
      <c r="S431" s="19"/>
      <c r="T431" s="19">
        <f t="shared" si="10"/>
        <v>393</v>
      </c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</row>
    <row r="432" spans="13:58" s="3" customFormat="1" ht="15">
      <c r="M432" s="76"/>
      <c r="N432" s="19"/>
      <c r="O432" s="19"/>
      <c r="P432" s="19"/>
      <c r="Q432" s="19"/>
      <c r="R432" s="19"/>
      <c r="S432" s="19"/>
      <c r="T432" s="19">
        <f t="shared" si="10"/>
        <v>394</v>
      </c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</row>
    <row r="433" spans="13:58" s="3" customFormat="1" ht="15">
      <c r="M433" s="76"/>
      <c r="N433" s="19"/>
      <c r="O433" s="19"/>
      <c r="P433" s="19"/>
      <c r="Q433" s="19"/>
      <c r="R433" s="19"/>
      <c r="S433" s="19"/>
      <c r="T433" s="19">
        <f t="shared" si="10"/>
        <v>395</v>
      </c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</row>
    <row r="434" spans="13:58" s="3" customFormat="1" ht="15">
      <c r="M434" s="76"/>
      <c r="N434" s="19"/>
      <c r="O434" s="19"/>
      <c r="P434" s="19"/>
      <c r="Q434" s="19"/>
      <c r="R434" s="19"/>
      <c r="S434" s="19"/>
      <c r="T434" s="19">
        <f t="shared" si="10"/>
        <v>396</v>
      </c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</row>
    <row r="435" spans="13:58" s="3" customFormat="1" ht="15">
      <c r="M435" s="76"/>
      <c r="N435" s="19"/>
      <c r="O435" s="19"/>
      <c r="P435" s="19"/>
      <c r="Q435" s="19"/>
      <c r="R435" s="19"/>
      <c r="S435" s="19"/>
      <c r="T435" s="19">
        <f t="shared" si="10"/>
        <v>397</v>
      </c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</row>
    <row r="436" spans="13:58" s="3" customFormat="1" ht="15">
      <c r="M436" s="76"/>
      <c r="N436" s="19"/>
      <c r="O436" s="19"/>
      <c r="P436" s="19"/>
      <c r="Q436" s="19"/>
      <c r="R436" s="19"/>
      <c r="S436" s="19"/>
      <c r="T436" s="19">
        <f t="shared" si="10"/>
        <v>398</v>
      </c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</row>
    <row r="437" spans="13:58" s="3" customFormat="1" ht="15">
      <c r="M437" s="76"/>
      <c r="N437" s="19"/>
      <c r="O437" s="19"/>
      <c r="P437" s="19"/>
      <c r="Q437" s="19"/>
      <c r="R437" s="19"/>
      <c r="S437" s="19"/>
      <c r="T437" s="19">
        <f t="shared" si="10"/>
        <v>399</v>
      </c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</row>
    <row r="438" spans="13:58" s="3" customFormat="1" ht="15">
      <c r="M438" s="76"/>
      <c r="N438" s="19"/>
      <c r="O438" s="19"/>
      <c r="P438" s="19"/>
      <c r="Q438" s="19"/>
      <c r="R438" s="19"/>
      <c r="S438" s="19"/>
      <c r="T438" s="19">
        <f t="shared" si="10"/>
        <v>400</v>
      </c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</row>
    <row r="439" spans="13:58" s="3" customFormat="1" ht="15">
      <c r="M439" s="76"/>
      <c r="N439" s="19"/>
      <c r="O439" s="19"/>
      <c r="P439" s="19"/>
      <c r="Q439" s="19"/>
      <c r="R439" s="19"/>
      <c r="S439" s="19"/>
      <c r="T439" s="19">
        <f t="shared" si="10"/>
        <v>401</v>
      </c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</row>
    <row r="440" spans="13:58" s="3" customFormat="1" ht="15">
      <c r="M440" s="76"/>
      <c r="N440" s="19"/>
      <c r="O440" s="19"/>
      <c r="P440" s="19"/>
      <c r="Q440" s="19"/>
      <c r="R440" s="19"/>
      <c r="S440" s="19"/>
      <c r="T440" s="19">
        <f t="shared" si="10"/>
        <v>402</v>
      </c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</row>
    <row r="441" spans="13:58" s="3" customFormat="1" ht="15">
      <c r="M441" s="76"/>
      <c r="N441" s="19"/>
      <c r="O441" s="19"/>
      <c r="P441" s="19"/>
      <c r="Q441" s="19"/>
      <c r="R441" s="19"/>
      <c r="S441" s="19"/>
      <c r="T441" s="19">
        <f t="shared" si="10"/>
        <v>403</v>
      </c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</row>
    <row r="442" spans="13:58" s="3" customFormat="1" ht="15">
      <c r="M442" s="76"/>
      <c r="N442" s="19"/>
      <c r="O442" s="19"/>
      <c r="P442" s="19"/>
      <c r="Q442" s="19"/>
      <c r="R442" s="19"/>
      <c r="S442" s="19"/>
      <c r="T442" s="19">
        <f t="shared" si="10"/>
        <v>404</v>
      </c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</row>
    <row r="443" spans="13:58" s="3" customFormat="1" ht="15">
      <c r="M443" s="76"/>
      <c r="N443" s="19"/>
      <c r="O443" s="19"/>
      <c r="P443" s="19"/>
      <c r="Q443" s="19"/>
      <c r="R443" s="19"/>
      <c r="S443" s="19"/>
      <c r="T443" s="19">
        <f t="shared" si="10"/>
        <v>405</v>
      </c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</row>
    <row r="444" spans="13:58" s="3" customFormat="1" ht="15">
      <c r="M444" s="76"/>
      <c r="N444" s="19"/>
      <c r="O444" s="19"/>
      <c r="P444" s="19"/>
      <c r="Q444" s="19"/>
      <c r="R444" s="19"/>
      <c r="S444" s="19"/>
      <c r="T444" s="19">
        <f t="shared" si="10"/>
        <v>406</v>
      </c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</row>
    <row r="445" spans="13:58" s="3" customFormat="1" ht="15">
      <c r="M445" s="76"/>
      <c r="N445" s="19"/>
      <c r="O445" s="19"/>
      <c r="P445" s="19"/>
      <c r="Q445" s="19"/>
      <c r="R445" s="19"/>
      <c r="S445" s="19"/>
      <c r="T445" s="19">
        <f t="shared" si="10"/>
        <v>407</v>
      </c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</row>
    <row r="446" spans="13:58" s="3" customFormat="1" ht="15">
      <c r="M446" s="76"/>
      <c r="N446" s="19"/>
      <c r="O446" s="19"/>
      <c r="P446" s="19"/>
      <c r="Q446" s="19"/>
      <c r="R446" s="19"/>
      <c r="S446" s="19"/>
      <c r="T446" s="19">
        <f t="shared" si="10"/>
        <v>408</v>
      </c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</row>
    <row r="447" spans="13:58" s="3" customFormat="1" ht="15">
      <c r="M447" s="76"/>
      <c r="N447" s="19"/>
      <c r="O447" s="19"/>
      <c r="P447" s="19"/>
      <c r="Q447" s="19"/>
      <c r="R447" s="19"/>
      <c r="S447" s="19"/>
      <c r="T447" s="19">
        <f t="shared" si="10"/>
        <v>409</v>
      </c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</row>
    <row r="448" spans="13:58" s="3" customFormat="1" ht="15">
      <c r="M448" s="76"/>
      <c r="N448" s="19"/>
      <c r="O448" s="19"/>
      <c r="P448" s="19"/>
      <c r="Q448" s="19"/>
      <c r="R448" s="19"/>
      <c r="S448" s="19"/>
      <c r="T448" s="19">
        <f t="shared" si="10"/>
        <v>410</v>
      </c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</row>
    <row r="449" spans="13:58" s="3" customFormat="1" ht="15">
      <c r="M449" s="76"/>
      <c r="N449" s="19"/>
      <c r="O449" s="19"/>
      <c r="P449" s="19"/>
      <c r="Q449" s="19"/>
      <c r="R449" s="19"/>
      <c r="S449" s="19"/>
      <c r="T449" s="19">
        <f t="shared" si="10"/>
        <v>411</v>
      </c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</row>
    <row r="450" spans="13:58" s="3" customFormat="1" ht="15">
      <c r="M450" s="76"/>
      <c r="N450" s="19"/>
      <c r="O450" s="19"/>
      <c r="P450" s="19"/>
      <c r="Q450" s="19"/>
      <c r="R450" s="19"/>
      <c r="S450" s="19"/>
      <c r="T450" s="19">
        <f t="shared" si="10"/>
        <v>412</v>
      </c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</row>
    <row r="451" spans="13:58" s="3" customFormat="1" ht="15">
      <c r="M451" s="76"/>
      <c r="N451" s="19"/>
      <c r="O451" s="19"/>
      <c r="P451" s="19"/>
      <c r="Q451" s="19"/>
      <c r="R451" s="19"/>
      <c r="S451" s="19"/>
      <c r="T451" s="19">
        <f t="shared" si="10"/>
        <v>413</v>
      </c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</row>
    <row r="452" spans="13:58" s="3" customFormat="1" ht="15">
      <c r="M452" s="76"/>
      <c r="N452" s="19"/>
      <c r="O452" s="19"/>
      <c r="P452" s="19"/>
      <c r="Q452" s="19"/>
      <c r="R452" s="19"/>
      <c r="S452" s="19"/>
      <c r="T452" s="19">
        <f t="shared" si="10"/>
        <v>414</v>
      </c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</row>
    <row r="453" spans="13:58" s="3" customFormat="1" ht="15">
      <c r="M453" s="76"/>
      <c r="N453" s="19"/>
      <c r="O453" s="19"/>
      <c r="P453" s="19"/>
      <c r="Q453" s="19"/>
      <c r="R453" s="19"/>
      <c r="S453" s="19"/>
      <c r="T453" s="19">
        <f t="shared" si="10"/>
        <v>415</v>
      </c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</row>
    <row r="454" spans="13:58" s="3" customFormat="1" ht="15">
      <c r="M454" s="76"/>
      <c r="N454" s="19"/>
      <c r="O454" s="19"/>
      <c r="P454" s="19"/>
      <c r="Q454" s="19"/>
      <c r="R454" s="19"/>
      <c r="S454" s="19"/>
      <c r="T454" s="19">
        <f t="shared" si="10"/>
        <v>416</v>
      </c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</row>
    <row r="455" spans="13:58" s="3" customFormat="1" ht="15">
      <c r="M455" s="76"/>
      <c r="N455" s="19"/>
      <c r="O455" s="19"/>
      <c r="P455" s="19"/>
      <c r="Q455" s="19"/>
      <c r="R455" s="19"/>
      <c r="S455" s="19"/>
      <c r="T455" s="19">
        <f t="shared" si="10"/>
        <v>417</v>
      </c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</row>
    <row r="456" spans="13:58" s="3" customFormat="1" ht="15">
      <c r="M456" s="76"/>
      <c r="N456" s="19"/>
      <c r="O456" s="19"/>
      <c r="P456" s="19"/>
      <c r="Q456" s="19"/>
      <c r="R456" s="19"/>
      <c r="S456" s="19"/>
      <c r="T456" s="19">
        <f t="shared" si="10"/>
        <v>418</v>
      </c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</row>
    <row r="457" spans="13:58" s="3" customFormat="1" ht="15">
      <c r="M457" s="76"/>
      <c r="N457" s="19"/>
      <c r="O457" s="19"/>
      <c r="P457" s="19"/>
      <c r="Q457" s="19"/>
      <c r="R457" s="19"/>
      <c r="S457" s="19"/>
      <c r="T457" s="19">
        <f t="shared" si="10"/>
        <v>419</v>
      </c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</row>
    <row r="458" spans="13:58" s="3" customFormat="1" ht="15">
      <c r="M458" s="76"/>
      <c r="N458" s="19"/>
      <c r="O458" s="19"/>
      <c r="P458" s="19"/>
      <c r="Q458" s="19"/>
      <c r="R458" s="19"/>
      <c r="S458" s="19"/>
      <c r="T458" s="19">
        <f t="shared" si="10"/>
        <v>420</v>
      </c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</row>
    <row r="459" spans="13:58" s="3" customFormat="1" ht="15">
      <c r="M459" s="76"/>
      <c r="N459" s="19"/>
      <c r="O459" s="19"/>
      <c r="P459" s="19"/>
      <c r="Q459" s="19"/>
      <c r="R459" s="19"/>
      <c r="S459" s="19"/>
      <c r="T459" s="19">
        <f t="shared" si="10"/>
        <v>421</v>
      </c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</row>
    <row r="460" spans="13:58" s="3" customFormat="1" ht="15">
      <c r="M460" s="76"/>
      <c r="N460" s="19"/>
      <c r="O460" s="19"/>
      <c r="P460" s="19"/>
      <c r="Q460" s="19"/>
      <c r="R460" s="19"/>
      <c r="S460" s="19"/>
      <c r="T460" s="19">
        <f t="shared" si="10"/>
        <v>422</v>
      </c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</row>
    <row r="461" spans="13:58" s="3" customFormat="1" ht="15">
      <c r="M461" s="76"/>
      <c r="N461" s="19"/>
      <c r="O461" s="19"/>
      <c r="P461" s="19"/>
      <c r="Q461" s="19"/>
      <c r="R461" s="19"/>
      <c r="S461" s="19"/>
      <c r="T461" s="19">
        <f t="shared" si="10"/>
        <v>423</v>
      </c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</row>
    <row r="462" spans="13:58" s="3" customFormat="1" ht="15">
      <c r="M462" s="76"/>
      <c r="N462" s="19"/>
      <c r="O462" s="19"/>
      <c r="P462" s="19"/>
      <c r="Q462" s="19"/>
      <c r="R462" s="19"/>
      <c r="S462" s="19"/>
      <c r="T462" s="19">
        <f t="shared" si="10"/>
        <v>424</v>
      </c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</row>
    <row r="463" spans="13:58" s="3" customFormat="1" ht="15">
      <c r="M463" s="76"/>
      <c r="N463" s="19"/>
      <c r="O463" s="19"/>
      <c r="P463" s="19"/>
      <c r="Q463" s="19"/>
      <c r="R463" s="19"/>
      <c r="S463" s="19"/>
      <c r="T463" s="19">
        <f t="shared" si="10"/>
        <v>425</v>
      </c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</row>
    <row r="464" spans="13:58" s="3" customFormat="1" ht="15">
      <c r="M464" s="76"/>
      <c r="N464" s="19"/>
      <c r="O464" s="19"/>
      <c r="P464" s="19"/>
      <c r="Q464" s="19"/>
      <c r="R464" s="19"/>
      <c r="S464" s="19"/>
      <c r="T464" s="19">
        <f t="shared" si="10"/>
        <v>426</v>
      </c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</row>
    <row r="465" spans="13:58" s="3" customFormat="1" ht="15">
      <c r="M465" s="76"/>
      <c r="N465" s="19"/>
      <c r="O465" s="19"/>
      <c r="P465" s="19"/>
      <c r="Q465" s="19"/>
      <c r="R465" s="19"/>
      <c r="S465" s="19"/>
      <c r="T465" s="19">
        <f t="shared" si="10"/>
        <v>427</v>
      </c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</row>
    <row r="466" spans="13:58" s="3" customFormat="1" ht="15">
      <c r="M466" s="76"/>
      <c r="N466" s="19"/>
      <c r="O466" s="19"/>
      <c r="P466" s="19"/>
      <c r="Q466" s="19"/>
      <c r="R466" s="19"/>
      <c r="S466" s="19"/>
      <c r="T466" s="19">
        <f t="shared" si="10"/>
        <v>428</v>
      </c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</row>
    <row r="467" spans="13:58" s="3" customFormat="1" ht="15">
      <c r="M467" s="76"/>
      <c r="N467" s="19"/>
      <c r="O467" s="19"/>
      <c r="P467" s="19"/>
      <c r="Q467" s="19"/>
      <c r="R467" s="19"/>
      <c r="S467" s="19"/>
      <c r="T467" s="19">
        <f t="shared" si="10"/>
        <v>429</v>
      </c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</row>
    <row r="468" spans="13:58" s="3" customFormat="1" ht="15">
      <c r="M468" s="76"/>
      <c r="N468" s="19"/>
      <c r="O468" s="19"/>
      <c r="P468" s="19"/>
      <c r="Q468" s="19"/>
      <c r="R468" s="19"/>
      <c r="S468" s="19"/>
      <c r="T468" s="19">
        <f t="shared" si="10"/>
        <v>430</v>
      </c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</row>
    <row r="469" spans="13:58" s="3" customFormat="1" ht="15">
      <c r="M469" s="76"/>
      <c r="N469" s="19"/>
      <c r="O469" s="19"/>
      <c r="P469" s="19"/>
      <c r="Q469" s="19"/>
      <c r="R469" s="19"/>
      <c r="S469" s="19"/>
      <c r="T469" s="19">
        <f t="shared" si="10"/>
        <v>431</v>
      </c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</row>
    <row r="470" spans="13:58" s="3" customFormat="1" ht="15">
      <c r="M470" s="76"/>
      <c r="N470" s="19"/>
      <c r="O470" s="19"/>
      <c r="P470" s="19"/>
      <c r="Q470" s="19"/>
      <c r="R470" s="19"/>
      <c r="S470" s="19"/>
      <c r="T470" s="19">
        <f t="shared" si="10"/>
        <v>432</v>
      </c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</row>
    <row r="471" spans="13:58" s="3" customFormat="1" ht="15">
      <c r="M471" s="76"/>
      <c r="N471" s="19"/>
      <c r="O471" s="19"/>
      <c r="P471" s="19"/>
      <c r="Q471" s="19"/>
      <c r="R471" s="19"/>
      <c r="S471" s="19"/>
      <c r="T471" s="19">
        <f t="shared" si="10"/>
        <v>433</v>
      </c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</row>
    <row r="472" spans="13:58" s="3" customFormat="1" ht="15">
      <c r="M472" s="76"/>
      <c r="N472" s="19"/>
      <c r="O472" s="19"/>
      <c r="P472" s="19"/>
      <c r="Q472" s="19"/>
      <c r="R472" s="19"/>
      <c r="S472" s="19"/>
      <c r="T472" s="19">
        <f t="shared" si="10"/>
        <v>434</v>
      </c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</row>
    <row r="473" spans="13:58" s="3" customFormat="1" ht="15">
      <c r="M473" s="76"/>
      <c r="N473" s="19"/>
      <c r="O473" s="19"/>
      <c r="P473" s="19"/>
      <c r="Q473" s="19"/>
      <c r="R473" s="19"/>
      <c r="S473" s="19"/>
      <c r="T473" s="19">
        <f t="shared" si="10"/>
        <v>435</v>
      </c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</row>
    <row r="474" spans="13:58" s="3" customFormat="1" ht="15">
      <c r="M474" s="76"/>
      <c r="N474" s="19"/>
      <c r="O474" s="19"/>
      <c r="P474" s="19"/>
      <c r="Q474" s="19"/>
      <c r="R474" s="19"/>
      <c r="S474" s="19"/>
      <c r="T474" s="19">
        <f t="shared" si="10"/>
        <v>436</v>
      </c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</row>
    <row r="475" spans="13:58" s="3" customFormat="1" ht="15">
      <c r="M475" s="76"/>
      <c r="N475" s="19"/>
      <c r="O475" s="19"/>
      <c r="P475" s="19"/>
      <c r="Q475" s="19"/>
      <c r="R475" s="19"/>
      <c r="S475" s="19"/>
      <c r="T475" s="19">
        <f t="shared" si="10"/>
        <v>437</v>
      </c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</row>
    <row r="476" spans="13:58" s="3" customFormat="1" ht="15">
      <c r="M476" s="76"/>
      <c r="N476" s="19"/>
      <c r="O476" s="19"/>
      <c r="P476" s="19"/>
      <c r="Q476" s="19"/>
      <c r="R476" s="19"/>
      <c r="S476" s="19"/>
      <c r="T476" s="19">
        <f t="shared" si="10"/>
        <v>438</v>
      </c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</row>
    <row r="477" spans="13:58" s="3" customFormat="1" ht="15">
      <c r="M477" s="76"/>
      <c r="N477" s="19"/>
      <c r="O477" s="19"/>
      <c r="P477" s="19"/>
      <c r="Q477" s="19"/>
      <c r="R477" s="19"/>
      <c r="S477" s="19"/>
      <c r="T477" s="19">
        <f t="shared" si="10"/>
        <v>439</v>
      </c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</row>
    <row r="478" spans="13:58" s="3" customFormat="1" ht="15">
      <c r="M478" s="76"/>
      <c r="N478" s="19"/>
      <c r="O478" s="19"/>
      <c r="P478" s="19"/>
      <c r="Q478" s="19"/>
      <c r="R478" s="19"/>
      <c r="S478" s="19"/>
      <c r="T478" s="19">
        <f t="shared" si="10"/>
        <v>440</v>
      </c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</row>
    <row r="479" spans="13:58" s="3" customFormat="1" ht="15">
      <c r="M479" s="76"/>
      <c r="N479" s="19"/>
      <c r="O479" s="19"/>
      <c r="P479" s="19"/>
      <c r="Q479" s="19"/>
      <c r="R479" s="19"/>
      <c r="S479" s="19"/>
      <c r="T479" s="19">
        <f t="shared" si="10"/>
        <v>441</v>
      </c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</row>
    <row r="480" spans="13:58" s="3" customFormat="1" ht="15">
      <c r="M480" s="76"/>
      <c r="N480" s="19"/>
      <c r="O480" s="19"/>
      <c r="P480" s="19"/>
      <c r="Q480" s="19"/>
      <c r="R480" s="19"/>
      <c r="S480" s="19"/>
      <c r="T480" s="19">
        <f t="shared" si="10"/>
        <v>442</v>
      </c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</row>
    <row r="481" spans="13:58" s="3" customFormat="1" ht="15">
      <c r="M481" s="76"/>
      <c r="N481" s="19"/>
      <c r="O481" s="19"/>
      <c r="P481" s="19"/>
      <c r="Q481" s="19"/>
      <c r="R481" s="19"/>
      <c r="S481" s="19"/>
      <c r="T481" s="19">
        <f t="shared" si="10"/>
        <v>443</v>
      </c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</row>
    <row r="482" spans="13:58" s="3" customFormat="1" ht="15">
      <c r="M482" s="76"/>
      <c r="N482" s="19"/>
      <c r="O482" s="19"/>
      <c r="P482" s="19"/>
      <c r="Q482" s="19"/>
      <c r="R482" s="19"/>
      <c r="S482" s="19"/>
      <c r="T482" s="19">
        <f t="shared" si="10"/>
        <v>444</v>
      </c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</row>
    <row r="483" spans="13:58" s="3" customFormat="1" ht="15">
      <c r="M483" s="76"/>
      <c r="N483" s="19"/>
      <c r="O483" s="19"/>
      <c r="P483" s="19"/>
      <c r="Q483" s="19"/>
      <c r="R483" s="19"/>
      <c r="S483" s="19"/>
      <c r="T483" s="19">
        <f t="shared" si="10"/>
        <v>445</v>
      </c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</row>
    <row r="484" spans="13:58" s="3" customFormat="1" ht="15">
      <c r="M484" s="76"/>
      <c r="N484" s="19"/>
      <c r="O484" s="19"/>
      <c r="P484" s="19"/>
      <c r="Q484" s="19"/>
      <c r="R484" s="19"/>
      <c r="S484" s="19"/>
      <c r="T484" s="19">
        <f t="shared" si="10"/>
        <v>446</v>
      </c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</row>
    <row r="485" spans="13:58" s="3" customFormat="1" ht="15">
      <c r="M485" s="76"/>
      <c r="N485" s="19"/>
      <c r="O485" s="19"/>
      <c r="P485" s="19"/>
      <c r="Q485" s="19"/>
      <c r="R485" s="19"/>
      <c r="S485" s="19"/>
      <c r="T485" s="19">
        <f t="shared" si="10"/>
        <v>447</v>
      </c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</row>
    <row r="486" spans="13:58" s="3" customFormat="1" ht="15">
      <c r="M486" s="76"/>
      <c r="N486" s="19"/>
      <c r="O486" s="19"/>
      <c r="P486" s="19"/>
      <c r="Q486" s="19"/>
      <c r="R486" s="19"/>
      <c r="S486" s="19"/>
      <c r="T486" s="19">
        <f t="shared" si="10"/>
        <v>448</v>
      </c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</row>
    <row r="487" spans="13:58" s="3" customFormat="1" ht="15">
      <c r="M487" s="76"/>
      <c r="N487" s="19"/>
      <c r="O487" s="19"/>
      <c r="P487" s="19"/>
      <c r="Q487" s="19"/>
      <c r="R487" s="19"/>
      <c r="S487" s="19"/>
      <c r="T487" s="19">
        <f t="shared" si="10"/>
        <v>449</v>
      </c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</row>
    <row r="488" spans="13:58" s="3" customFormat="1" ht="15">
      <c r="M488" s="76"/>
      <c r="N488" s="19"/>
      <c r="O488" s="19"/>
      <c r="P488" s="19"/>
      <c r="Q488" s="19"/>
      <c r="R488" s="19"/>
      <c r="S488" s="19"/>
      <c r="T488" s="19">
        <f t="shared" si="10"/>
        <v>450</v>
      </c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</row>
    <row r="489" spans="13:58" s="3" customFormat="1" ht="15">
      <c r="M489" s="76"/>
      <c r="N489" s="19"/>
      <c r="O489" s="19"/>
      <c r="P489" s="19"/>
      <c r="Q489" s="19"/>
      <c r="R489" s="19"/>
      <c r="S489" s="19"/>
      <c r="T489" s="19">
        <f aca="true" t="shared" si="11" ref="T489:T552">T488+1</f>
        <v>451</v>
      </c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</row>
    <row r="490" spans="13:58" s="3" customFormat="1" ht="15">
      <c r="M490" s="76"/>
      <c r="N490" s="19"/>
      <c r="O490" s="19"/>
      <c r="P490" s="19"/>
      <c r="Q490" s="19"/>
      <c r="R490" s="19"/>
      <c r="S490" s="19"/>
      <c r="T490" s="19">
        <f t="shared" si="11"/>
        <v>452</v>
      </c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</row>
    <row r="491" spans="13:58" s="3" customFormat="1" ht="15">
      <c r="M491" s="76"/>
      <c r="N491" s="19"/>
      <c r="O491" s="19"/>
      <c r="P491" s="19"/>
      <c r="Q491" s="19"/>
      <c r="R491" s="19"/>
      <c r="S491" s="19"/>
      <c r="T491" s="19">
        <f t="shared" si="11"/>
        <v>453</v>
      </c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</row>
    <row r="492" spans="13:58" s="3" customFormat="1" ht="15">
      <c r="M492" s="76"/>
      <c r="N492" s="19"/>
      <c r="O492" s="19"/>
      <c r="P492" s="19"/>
      <c r="Q492" s="19"/>
      <c r="R492" s="19"/>
      <c r="S492" s="19"/>
      <c r="T492" s="19">
        <f t="shared" si="11"/>
        <v>454</v>
      </c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</row>
    <row r="493" spans="13:58" s="3" customFormat="1" ht="15">
      <c r="M493" s="76"/>
      <c r="N493" s="19"/>
      <c r="O493" s="19"/>
      <c r="P493" s="19"/>
      <c r="Q493" s="19"/>
      <c r="R493" s="19"/>
      <c r="S493" s="19"/>
      <c r="T493" s="19">
        <f t="shared" si="11"/>
        <v>455</v>
      </c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</row>
    <row r="494" spans="13:58" s="3" customFormat="1" ht="15">
      <c r="M494" s="76"/>
      <c r="N494" s="19"/>
      <c r="O494" s="19"/>
      <c r="P494" s="19"/>
      <c r="Q494" s="19"/>
      <c r="R494" s="19"/>
      <c r="S494" s="19"/>
      <c r="T494" s="19">
        <f t="shared" si="11"/>
        <v>456</v>
      </c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</row>
    <row r="495" spans="13:58" s="3" customFormat="1" ht="15">
      <c r="M495" s="76"/>
      <c r="N495" s="19"/>
      <c r="O495" s="19"/>
      <c r="P495" s="19"/>
      <c r="Q495" s="19"/>
      <c r="R495" s="19"/>
      <c r="S495" s="19"/>
      <c r="T495" s="19">
        <f t="shared" si="11"/>
        <v>457</v>
      </c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</row>
    <row r="496" spans="13:58" s="3" customFormat="1" ht="15">
      <c r="M496" s="76"/>
      <c r="N496" s="19"/>
      <c r="O496" s="19"/>
      <c r="P496" s="19"/>
      <c r="Q496" s="19"/>
      <c r="R496" s="19"/>
      <c r="S496" s="19"/>
      <c r="T496" s="19">
        <f t="shared" si="11"/>
        <v>458</v>
      </c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</row>
    <row r="497" spans="13:58" s="3" customFormat="1" ht="15">
      <c r="M497" s="76"/>
      <c r="N497" s="19"/>
      <c r="O497" s="19"/>
      <c r="P497" s="19"/>
      <c r="Q497" s="19"/>
      <c r="R497" s="19"/>
      <c r="S497" s="19"/>
      <c r="T497" s="19">
        <f t="shared" si="11"/>
        <v>459</v>
      </c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</row>
    <row r="498" spans="13:58" s="3" customFormat="1" ht="15">
      <c r="M498" s="76"/>
      <c r="N498" s="19"/>
      <c r="O498" s="19"/>
      <c r="P498" s="19"/>
      <c r="Q498" s="19"/>
      <c r="R498" s="19"/>
      <c r="S498" s="19"/>
      <c r="T498" s="19">
        <f t="shared" si="11"/>
        <v>460</v>
      </c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</row>
    <row r="499" spans="13:58" s="3" customFormat="1" ht="15">
      <c r="M499" s="76"/>
      <c r="N499" s="19"/>
      <c r="O499" s="19"/>
      <c r="P499" s="19"/>
      <c r="Q499" s="19"/>
      <c r="R499" s="19"/>
      <c r="S499" s="19"/>
      <c r="T499" s="19">
        <f t="shared" si="11"/>
        <v>461</v>
      </c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</row>
    <row r="500" spans="13:58" s="3" customFormat="1" ht="15">
      <c r="M500" s="76"/>
      <c r="N500" s="19"/>
      <c r="O500" s="19"/>
      <c r="P500" s="19"/>
      <c r="Q500" s="19"/>
      <c r="R500" s="19"/>
      <c r="S500" s="19"/>
      <c r="T500" s="19">
        <f t="shared" si="11"/>
        <v>462</v>
      </c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</row>
    <row r="501" spans="13:58" s="3" customFormat="1" ht="15">
      <c r="M501" s="76"/>
      <c r="N501" s="19"/>
      <c r="O501" s="19"/>
      <c r="P501" s="19"/>
      <c r="Q501" s="19"/>
      <c r="R501" s="19"/>
      <c r="S501" s="19"/>
      <c r="T501" s="19">
        <f t="shared" si="11"/>
        <v>463</v>
      </c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</row>
    <row r="502" spans="13:58" s="3" customFormat="1" ht="15">
      <c r="M502" s="76"/>
      <c r="N502" s="19"/>
      <c r="O502" s="19"/>
      <c r="P502" s="19"/>
      <c r="Q502" s="19"/>
      <c r="R502" s="19"/>
      <c r="S502" s="19"/>
      <c r="T502" s="19">
        <f t="shared" si="11"/>
        <v>464</v>
      </c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</row>
    <row r="503" spans="13:58" s="3" customFormat="1" ht="15">
      <c r="M503" s="76"/>
      <c r="N503" s="19"/>
      <c r="O503" s="19"/>
      <c r="P503" s="19"/>
      <c r="Q503" s="19"/>
      <c r="R503" s="19"/>
      <c r="S503" s="19"/>
      <c r="T503" s="19">
        <f t="shared" si="11"/>
        <v>465</v>
      </c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</row>
    <row r="504" spans="13:58" s="3" customFormat="1" ht="15">
      <c r="M504" s="76"/>
      <c r="N504" s="19"/>
      <c r="O504" s="19"/>
      <c r="P504" s="19"/>
      <c r="Q504" s="19"/>
      <c r="R504" s="19"/>
      <c r="S504" s="19"/>
      <c r="T504" s="19">
        <f t="shared" si="11"/>
        <v>466</v>
      </c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</row>
    <row r="505" spans="3:20" ht="15">
      <c r="C505" s="3"/>
      <c r="D505" s="3"/>
      <c r="E505" s="3"/>
      <c r="F505" s="3"/>
      <c r="G505" s="3"/>
      <c r="H505" s="3"/>
      <c r="I505" s="3"/>
      <c r="J505" s="3"/>
      <c r="K505" s="3"/>
      <c r="T505" s="19">
        <f t="shared" si="11"/>
        <v>467</v>
      </c>
    </row>
    <row r="506" ht="15">
      <c r="T506" s="19">
        <f t="shared" si="11"/>
        <v>468</v>
      </c>
    </row>
    <row r="507" ht="15">
      <c r="T507" s="19">
        <f t="shared" si="11"/>
        <v>469</v>
      </c>
    </row>
    <row r="508" ht="15">
      <c r="T508" s="19">
        <f t="shared" si="11"/>
        <v>470</v>
      </c>
    </row>
    <row r="509" ht="15">
      <c r="T509" s="19">
        <f t="shared" si="11"/>
        <v>471</v>
      </c>
    </row>
    <row r="510" ht="15">
      <c r="T510" s="19">
        <f t="shared" si="11"/>
        <v>472</v>
      </c>
    </row>
    <row r="511" ht="15">
      <c r="T511" s="19">
        <f t="shared" si="11"/>
        <v>473</v>
      </c>
    </row>
    <row r="512" ht="15">
      <c r="T512" s="19">
        <f t="shared" si="11"/>
        <v>474</v>
      </c>
    </row>
    <row r="513" ht="15">
      <c r="T513" s="19">
        <f t="shared" si="11"/>
        <v>475</v>
      </c>
    </row>
    <row r="514" ht="15">
      <c r="T514" s="19">
        <f t="shared" si="11"/>
        <v>476</v>
      </c>
    </row>
    <row r="515" ht="15">
      <c r="T515" s="19">
        <f t="shared" si="11"/>
        <v>477</v>
      </c>
    </row>
    <row r="516" ht="15">
      <c r="T516" s="19">
        <f t="shared" si="11"/>
        <v>478</v>
      </c>
    </row>
    <row r="517" ht="15">
      <c r="T517" s="19">
        <f t="shared" si="11"/>
        <v>479</v>
      </c>
    </row>
    <row r="518" ht="15">
      <c r="T518" s="19">
        <f t="shared" si="11"/>
        <v>480</v>
      </c>
    </row>
    <row r="519" ht="15">
      <c r="T519" s="19">
        <f t="shared" si="11"/>
        <v>481</v>
      </c>
    </row>
    <row r="520" ht="15">
      <c r="T520" s="19">
        <f t="shared" si="11"/>
        <v>482</v>
      </c>
    </row>
    <row r="521" ht="15">
      <c r="T521" s="19">
        <f t="shared" si="11"/>
        <v>483</v>
      </c>
    </row>
    <row r="522" ht="15">
      <c r="T522" s="19">
        <f t="shared" si="11"/>
        <v>484</v>
      </c>
    </row>
    <row r="523" ht="15">
      <c r="T523" s="19">
        <f t="shared" si="11"/>
        <v>485</v>
      </c>
    </row>
    <row r="524" ht="15">
      <c r="T524" s="19">
        <f t="shared" si="11"/>
        <v>486</v>
      </c>
    </row>
    <row r="525" ht="15">
      <c r="T525" s="19">
        <f t="shared" si="11"/>
        <v>487</v>
      </c>
    </row>
    <row r="526" ht="15">
      <c r="T526" s="19">
        <f t="shared" si="11"/>
        <v>488</v>
      </c>
    </row>
    <row r="527" ht="15">
      <c r="T527" s="19">
        <f t="shared" si="11"/>
        <v>489</v>
      </c>
    </row>
    <row r="528" ht="15">
      <c r="T528" s="19">
        <f t="shared" si="11"/>
        <v>490</v>
      </c>
    </row>
    <row r="529" ht="15">
      <c r="T529" s="19">
        <f t="shared" si="11"/>
        <v>491</v>
      </c>
    </row>
    <row r="530" ht="15">
      <c r="T530" s="19">
        <f t="shared" si="11"/>
        <v>492</v>
      </c>
    </row>
    <row r="531" ht="15">
      <c r="T531" s="19">
        <f t="shared" si="11"/>
        <v>493</v>
      </c>
    </row>
    <row r="532" ht="15">
      <c r="T532" s="19">
        <f t="shared" si="11"/>
        <v>494</v>
      </c>
    </row>
    <row r="533" ht="15">
      <c r="T533" s="19">
        <f t="shared" si="11"/>
        <v>495</v>
      </c>
    </row>
    <row r="534" ht="15">
      <c r="T534" s="19">
        <f t="shared" si="11"/>
        <v>496</v>
      </c>
    </row>
    <row r="535" ht="15">
      <c r="T535" s="19">
        <f t="shared" si="11"/>
        <v>497</v>
      </c>
    </row>
    <row r="536" ht="15">
      <c r="T536" s="19">
        <f t="shared" si="11"/>
        <v>498</v>
      </c>
    </row>
    <row r="537" ht="15">
      <c r="T537" s="19">
        <f t="shared" si="11"/>
        <v>499</v>
      </c>
    </row>
    <row r="538" ht="15">
      <c r="T538" s="19">
        <f t="shared" si="11"/>
        <v>500</v>
      </c>
    </row>
    <row r="539" ht="15">
      <c r="T539" s="19">
        <f t="shared" si="11"/>
        <v>501</v>
      </c>
    </row>
    <row r="540" ht="15">
      <c r="T540" s="19">
        <f t="shared" si="11"/>
        <v>502</v>
      </c>
    </row>
    <row r="541" ht="15">
      <c r="T541" s="19">
        <f t="shared" si="11"/>
        <v>503</v>
      </c>
    </row>
    <row r="542" ht="15">
      <c r="T542" s="19">
        <f t="shared" si="11"/>
        <v>504</v>
      </c>
    </row>
    <row r="543" ht="15">
      <c r="T543" s="19">
        <f t="shared" si="11"/>
        <v>505</v>
      </c>
    </row>
    <row r="544" ht="15">
      <c r="T544" s="19">
        <f t="shared" si="11"/>
        <v>506</v>
      </c>
    </row>
    <row r="545" ht="15">
      <c r="T545" s="19">
        <f t="shared" si="11"/>
        <v>507</v>
      </c>
    </row>
    <row r="546" ht="15">
      <c r="T546" s="19">
        <f t="shared" si="11"/>
        <v>508</v>
      </c>
    </row>
    <row r="547" ht="15">
      <c r="T547" s="19">
        <f t="shared" si="11"/>
        <v>509</v>
      </c>
    </row>
    <row r="548" ht="15">
      <c r="T548" s="19">
        <f t="shared" si="11"/>
        <v>510</v>
      </c>
    </row>
    <row r="549" ht="15">
      <c r="T549" s="19">
        <f t="shared" si="11"/>
        <v>511</v>
      </c>
    </row>
    <row r="550" ht="15">
      <c r="T550" s="19">
        <f t="shared" si="11"/>
        <v>512</v>
      </c>
    </row>
    <row r="551" ht="15">
      <c r="T551" s="19">
        <f t="shared" si="11"/>
        <v>513</v>
      </c>
    </row>
    <row r="552" ht="15">
      <c r="T552" s="19">
        <f t="shared" si="11"/>
        <v>514</v>
      </c>
    </row>
    <row r="553" ht="15">
      <c r="T553" s="19">
        <f aca="true" t="shared" si="12" ref="T553:T616">T552+1</f>
        <v>515</v>
      </c>
    </row>
    <row r="554" ht="15">
      <c r="T554" s="19">
        <f t="shared" si="12"/>
        <v>516</v>
      </c>
    </row>
    <row r="555" ht="15">
      <c r="T555" s="19">
        <f t="shared" si="12"/>
        <v>517</v>
      </c>
    </row>
    <row r="556" ht="15">
      <c r="T556" s="19">
        <f t="shared" si="12"/>
        <v>518</v>
      </c>
    </row>
    <row r="557" ht="15">
      <c r="T557" s="19">
        <f t="shared" si="12"/>
        <v>519</v>
      </c>
    </row>
    <row r="558" ht="15">
      <c r="T558" s="19">
        <f t="shared" si="12"/>
        <v>520</v>
      </c>
    </row>
    <row r="559" ht="15">
      <c r="T559" s="19">
        <f t="shared" si="12"/>
        <v>521</v>
      </c>
    </row>
    <row r="560" ht="15">
      <c r="T560" s="19">
        <f t="shared" si="12"/>
        <v>522</v>
      </c>
    </row>
    <row r="561" ht="15">
      <c r="T561" s="19">
        <f t="shared" si="12"/>
        <v>523</v>
      </c>
    </row>
    <row r="562" ht="15">
      <c r="T562" s="19">
        <f t="shared" si="12"/>
        <v>524</v>
      </c>
    </row>
    <row r="563" ht="15">
      <c r="T563" s="19">
        <f t="shared" si="12"/>
        <v>525</v>
      </c>
    </row>
    <row r="564" ht="15">
      <c r="T564" s="19">
        <f t="shared" si="12"/>
        <v>526</v>
      </c>
    </row>
    <row r="565" ht="15">
      <c r="T565" s="19">
        <f t="shared" si="12"/>
        <v>527</v>
      </c>
    </row>
    <row r="566" ht="15">
      <c r="T566" s="19">
        <f t="shared" si="12"/>
        <v>528</v>
      </c>
    </row>
    <row r="567" ht="15">
      <c r="T567" s="19">
        <f t="shared" si="12"/>
        <v>529</v>
      </c>
    </row>
    <row r="568" ht="15">
      <c r="T568" s="19">
        <f t="shared" si="12"/>
        <v>530</v>
      </c>
    </row>
    <row r="569" ht="15">
      <c r="T569" s="19">
        <f t="shared" si="12"/>
        <v>531</v>
      </c>
    </row>
    <row r="570" ht="15">
      <c r="T570" s="19">
        <f t="shared" si="12"/>
        <v>532</v>
      </c>
    </row>
    <row r="571" ht="15">
      <c r="T571" s="19">
        <f t="shared" si="12"/>
        <v>533</v>
      </c>
    </row>
    <row r="572" ht="15">
      <c r="T572" s="19">
        <f t="shared" si="12"/>
        <v>534</v>
      </c>
    </row>
    <row r="573" ht="15">
      <c r="T573" s="19">
        <f t="shared" si="12"/>
        <v>535</v>
      </c>
    </row>
    <row r="574" ht="15">
      <c r="T574" s="19">
        <f t="shared" si="12"/>
        <v>536</v>
      </c>
    </row>
    <row r="575" ht="15">
      <c r="T575" s="19">
        <f t="shared" si="12"/>
        <v>537</v>
      </c>
    </row>
    <row r="576" ht="15">
      <c r="T576" s="19">
        <f t="shared" si="12"/>
        <v>538</v>
      </c>
    </row>
    <row r="577" ht="15">
      <c r="T577" s="19">
        <f t="shared" si="12"/>
        <v>539</v>
      </c>
    </row>
    <row r="578" ht="15">
      <c r="T578" s="19">
        <f t="shared" si="12"/>
        <v>540</v>
      </c>
    </row>
    <row r="579" ht="15">
      <c r="T579" s="19">
        <f t="shared" si="12"/>
        <v>541</v>
      </c>
    </row>
    <row r="580" ht="15">
      <c r="T580" s="19">
        <f t="shared" si="12"/>
        <v>542</v>
      </c>
    </row>
    <row r="581" ht="15">
      <c r="T581" s="19">
        <f t="shared" si="12"/>
        <v>543</v>
      </c>
    </row>
    <row r="582" ht="15">
      <c r="T582" s="19">
        <f t="shared" si="12"/>
        <v>544</v>
      </c>
    </row>
    <row r="583" ht="15">
      <c r="T583" s="19">
        <f t="shared" si="12"/>
        <v>545</v>
      </c>
    </row>
    <row r="584" ht="15">
      <c r="T584" s="19">
        <f t="shared" si="12"/>
        <v>546</v>
      </c>
    </row>
    <row r="585" ht="15">
      <c r="T585" s="19">
        <f t="shared" si="12"/>
        <v>547</v>
      </c>
    </row>
    <row r="586" ht="15">
      <c r="T586" s="19">
        <f t="shared" si="12"/>
        <v>548</v>
      </c>
    </row>
    <row r="587" ht="15">
      <c r="T587" s="19">
        <f t="shared" si="12"/>
        <v>549</v>
      </c>
    </row>
    <row r="588" ht="15">
      <c r="T588" s="19">
        <f t="shared" si="12"/>
        <v>550</v>
      </c>
    </row>
    <row r="589" ht="15">
      <c r="T589" s="19">
        <f t="shared" si="12"/>
        <v>551</v>
      </c>
    </row>
    <row r="590" ht="15">
      <c r="T590" s="19">
        <f t="shared" si="12"/>
        <v>552</v>
      </c>
    </row>
    <row r="591" ht="15">
      <c r="T591" s="19">
        <f t="shared" si="12"/>
        <v>553</v>
      </c>
    </row>
    <row r="592" ht="15">
      <c r="T592" s="19">
        <f t="shared" si="12"/>
        <v>554</v>
      </c>
    </row>
    <row r="593" ht="15">
      <c r="T593" s="19">
        <f t="shared" si="12"/>
        <v>555</v>
      </c>
    </row>
    <row r="594" ht="15">
      <c r="T594" s="19">
        <f t="shared" si="12"/>
        <v>556</v>
      </c>
    </row>
    <row r="595" ht="15">
      <c r="T595" s="19">
        <f t="shared" si="12"/>
        <v>557</v>
      </c>
    </row>
    <row r="596" ht="15">
      <c r="T596" s="19">
        <f t="shared" si="12"/>
        <v>558</v>
      </c>
    </row>
    <row r="597" ht="15">
      <c r="T597" s="19">
        <f t="shared" si="12"/>
        <v>559</v>
      </c>
    </row>
    <row r="598" ht="15">
      <c r="T598" s="19">
        <f t="shared" si="12"/>
        <v>560</v>
      </c>
    </row>
    <row r="599" ht="15">
      <c r="T599" s="19">
        <f t="shared" si="12"/>
        <v>561</v>
      </c>
    </row>
    <row r="600" ht="15">
      <c r="T600" s="19">
        <f t="shared" si="12"/>
        <v>562</v>
      </c>
    </row>
    <row r="601" ht="15">
      <c r="T601" s="19">
        <f t="shared" si="12"/>
        <v>563</v>
      </c>
    </row>
    <row r="602" ht="15">
      <c r="T602" s="19">
        <f t="shared" si="12"/>
        <v>564</v>
      </c>
    </row>
    <row r="603" ht="15">
      <c r="T603" s="19">
        <f t="shared" si="12"/>
        <v>565</v>
      </c>
    </row>
    <row r="604" ht="15">
      <c r="T604" s="19">
        <f t="shared" si="12"/>
        <v>566</v>
      </c>
    </row>
    <row r="605" ht="15">
      <c r="T605" s="19">
        <f t="shared" si="12"/>
        <v>567</v>
      </c>
    </row>
    <row r="606" ht="15">
      <c r="T606" s="19">
        <f t="shared" si="12"/>
        <v>568</v>
      </c>
    </row>
    <row r="607" ht="15">
      <c r="T607" s="19">
        <f t="shared" si="12"/>
        <v>569</v>
      </c>
    </row>
    <row r="608" ht="15">
      <c r="T608" s="19">
        <f t="shared" si="12"/>
        <v>570</v>
      </c>
    </row>
    <row r="609" ht="15">
      <c r="T609" s="19">
        <f t="shared" si="12"/>
        <v>571</v>
      </c>
    </row>
    <row r="610" ht="15">
      <c r="T610" s="19">
        <f t="shared" si="12"/>
        <v>572</v>
      </c>
    </row>
    <row r="611" ht="15">
      <c r="T611" s="19">
        <f t="shared" si="12"/>
        <v>573</v>
      </c>
    </row>
    <row r="612" ht="15">
      <c r="T612" s="19">
        <f t="shared" si="12"/>
        <v>574</v>
      </c>
    </row>
    <row r="613" ht="15">
      <c r="T613" s="19">
        <f t="shared" si="12"/>
        <v>575</v>
      </c>
    </row>
    <row r="614" ht="15">
      <c r="T614" s="19">
        <f t="shared" si="12"/>
        <v>576</v>
      </c>
    </row>
    <row r="615" ht="15">
      <c r="T615" s="19">
        <f t="shared" si="12"/>
        <v>577</v>
      </c>
    </row>
    <row r="616" ht="15">
      <c r="T616" s="19">
        <f t="shared" si="12"/>
        <v>578</v>
      </c>
    </row>
    <row r="617" ht="15">
      <c r="T617" s="19">
        <f aca="true" t="shared" si="13" ref="T617:T680">T616+1</f>
        <v>579</v>
      </c>
    </row>
    <row r="618" ht="15">
      <c r="T618" s="19">
        <f t="shared" si="13"/>
        <v>580</v>
      </c>
    </row>
    <row r="619" ht="15">
      <c r="T619" s="19">
        <f t="shared" si="13"/>
        <v>581</v>
      </c>
    </row>
    <row r="620" ht="15">
      <c r="T620" s="19">
        <f t="shared" si="13"/>
        <v>582</v>
      </c>
    </row>
    <row r="621" ht="15">
      <c r="T621" s="19">
        <f t="shared" si="13"/>
        <v>583</v>
      </c>
    </row>
    <row r="622" ht="15">
      <c r="T622" s="19">
        <f t="shared" si="13"/>
        <v>584</v>
      </c>
    </row>
    <row r="623" ht="15">
      <c r="T623" s="19">
        <f t="shared" si="13"/>
        <v>585</v>
      </c>
    </row>
    <row r="624" ht="15">
      <c r="T624" s="19">
        <f t="shared" si="13"/>
        <v>586</v>
      </c>
    </row>
    <row r="625" ht="15">
      <c r="T625" s="19">
        <f t="shared" si="13"/>
        <v>587</v>
      </c>
    </row>
    <row r="626" ht="15">
      <c r="T626" s="19">
        <f t="shared" si="13"/>
        <v>588</v>
      </c>
    </row>
    <row r="627" ht="15">
      <c r="T627" s="19">
        <f t="shared" si="13"/>
        <v>589</v>
      </c>
    </row>
    <row r="628" ht="15">
      <c r="T628" s="19">
        <f t="shared" si="13"/>
        <v>590</v>
      </c>
    </row>
    <row r="629" ht="15">
      <c r="T629" s="19">
        <f t="shared" si="13"/>
        <v>591</v>
      </c>
    </row>
    <row r="630" ht="15">
      <c r="T630" s="19">
        <f t="shared" si="13"/>
        <v>592</v>
      </c>
    </row>
    <row r="631" ht="15">
      <c r="T631" s="19">
        <f t="shared" si="13"/>
        <v>593</v>
      </c>
    </row>
    <row r="632" ht="15">
      <c r="T632" s="19">
        <f t="shared" si="13"/>
        <v>594</v>
      </c>
    </row>
    <row r="633" ht="15">
      <c r="T633" s="19">
        <f t="shared" si="13"/>
        <v>595</v>
      </c>
    </row>
    <row r="634" ht="15">
      <c r="T634" s="19">
        <f t="shared" si="13"/>
        <v>596</v>
      </c>
    </row>
    <row r="635" ht="15">
      <c r="T635" s="19">
        <f t="shared" si="13"/>
        <v>597</v>
      </c>
    </row>
    <row r="636" ht="15">
      <c r="T636" s="19">
        <f t="shared" si="13"/>
        <v>598</v>
      </c>
    </row>
    <row r="637" ht="15">
      <c r="T637" s="19">
        <f t="shared" si="13"/>
        <v>599</v>
      </c>
    </row>
    <row r="638" ht="15">
      <c r="T638" s="19">
        <f t="shared" si="13"/>
        <v>600</v>
      </c>
    </row>
    <row r="639" ht="15">
      <c r="T639" s="19">
        <f t="shared" si="13"/>
        <v>601</v>
      </c>
    </row>
    <row r="640" ht="15">
      <c r="T640" s="19">
        <f t="shared" si="13"/>
        <v>602</v>
      </c>
    </row>
    <row r="641" ht="15">
      <c r="T641" s="19">
        <f t="shared" si="13"/>
        <v>603</v>
      </c>
    </row>
    <row r="642" ht="15">
      <c r="T642" s="19">
        <f t="shared" si="13"/>
        <v>604</v>
      </c>
    </row>
    <row r="643" ht="15">
      <c r="T643" s="19">
        <f t="shared" si="13"/>
        <v>605</v>
      </c>
    </row>
    <row r="644" ht="15">
      <c r="T644" s="19">
        <f t="shared" si="13"/>
        <v>606</v>
      </c>
    </row>
    <row r="645" ht="15">
      <c r="T645" s="19">
        <f t="shared" si="13"/>
        <v>607</v>
      </c>
    </row>
    <row r="646" ht="15">
      <c r="T646" s="19">
        <f t="shared" si="13"/>
        <v>608</v>
      </c>
    </row>
    <row r="647" ht="15">
      <c r="T647" s="19">
        <f t="shared" si="13"/>
        <v>609</v>
      </c>
    </row>
    <row r="648" ht="15">
      <c r="T648" s="19">
        <f t="shared" si="13"/>
        <v>610</v>
      </c>
    </row>
    <row r="649" ht="15">
      <c r="T649" s="19">
        <f t="shared" si="13"/>
        <v>611</v>
      </c>
    </row>
    <row r="650" ht="15">
      <c r="T650" s="19">
        <f t="shared" si="13"/>
        <v>612</v>
      </c>
    </row>
    <row r="651" ht="15">
      <c r="T651" s="19">
        <f t="shared" si="13"/>
        <v>613</v>
      </c>
    </row>
    <row r="652" ht="15">
      <c r="T652" s="19">
        <f t="shared" si="13"/>
        <v>614</v>
      </c>
    </row>
    <row r="653" ht="15">
      <c r="T653" s="19">
        <f t="shared" si="13"/>
        <v>615</v>
      </c>
    </row>
    <row r="654" ht="15">
      <c r="T654" s="19">
        <f t="shared" si="13"/>
        <v>616</v>
      </c>
    </row>
    <row r="655" ht="15">
      <c r="T655" s="19">
        <f t="shared" si="13"/>
        <v>617</v>
      </c>
    </row>
    <row r="656" ht="15">
      <c r="T656" s="19">
        <f t="shared" si="13"/>
        <v>618</v>
      </c>
    </row>
    <row r="657" ht="15">
      <c r="T657" s="19">
        <f t="shared" si="13"/>
        <v>619</v>
      </c>
    </row>
    <row r="658" ht="15">
      <c r="T658" s="19">
        <f t="shared" si="13"/>
        <v>620</v>
      </c>
    </row>
    <row r="659" ht="15">
      <c r="T659" s="19">
        <f t="shared" si="13"/>
        <v>621</v>
      </c>
    </row>
    <row r="660" ht="15">
      <c r="T660" s="19">
        <f t="shared" si="13"/>
        <v>622</v>
      </c>
    </row>
    <row r="661" ht="15">
      <c r="T661" s="19">
        <f t="shared" si="13"/>
        <v>623</v>
      </c>
    </row>
    <row r="662" ht="15">
      <c r="T662" s="19">
        <f t="shared" si="13"/>
        <v>624</v>
      </c>
    </row>
    <row r="663" ht="15">
      <c r="T663" s="19">
        <f t="shared" si="13"/>
        <v>625</v>
      </c>
    </row>
    <row r="664" ht="15">
      <c r="T664" s="19">
        <f t="shared" si="13"/>
        <v>626</v>
      </c>
    </row>
    <row r="665" ht="15">
      <c r="T665" s="19">
        <f t="shared" si="13"/>
        <v>627</v>
      </c>
    </row>
    <row r="666" ht="15">
      <c r="T666" s="19">
        <f t="shared" si="13"/>
        <v>628</v>
      </c>
    </row>
    <row r="667" ht="15">
      <c r="T667" s="19">
        <f t="shared" si="13"/>
        <v>629</v>
      </c>
    </row>
    <row r="668" ht="15">
      <c r="T668" s="19">
        <f t="shared" si="13"/>
        <v>630</v>
      </c>
    </row>
    <row r="669" ht="15">
      <c r="T669" s="19">
        <f t="shared" si="13"/>
        <v>631</v>
      </c>
    </row>
    <row r="670" ht="15">
      <c r="T670" s="19">
        <f t="shared" si="13"/>
        <v>632</v>
      </c>
    </row>
    <row r="671" ht="15">
      <c r="T671" s="19">
        <f t="shared" si="13"/>
        <v>633</v>
      </c>
    </row>
    <row r="672" ht="15">
      <c r="T672" s="19">
        <f t="shared" si="13"/>
        <v>634</v>
      </c>
    </row>
    <row r="673" ht="15">
      <c r="T673" s="19">
        <f t="shared" si="13"/>
        <v>635</v>
      </c>
    </row>
    <row r="674" ht="15">
      <c r="T674" s="19">
        <f t="shared" si="13"/>
        <v>636</v>
      </c>
    </row>
    <row r="675" ht="15">
      <c r="T675" s="19">
        <f t="shared" si="13"/>
        <v>637</v>
      </c>
    </row>
    <row r="676" ht="15">
      <c r="T676" s="19">
        <f t="shared" si="13"/>
        <v>638</v>
      </c>
    </row>
    <row r="677" ht="15">
      <c r="T677" s="19">
        <f t="shared" si="13"/>
        <v>639</v>
      </c>
    </row>
    <row r="678" ht="15">
      <c r="T678" s="19">
        <f t="shared" si="13"/>
        <v>640</v>
      </c>
    </row>
    <row r="679" ht="15">
      <c r="T679" s="19">
        <f t="shared" si="13"/>
        <v>641</v>
      </c>
    </row>
    <row r="680" ht="15">
      <c r="T680" s="19">
        <f t="shared" si="13"/>
        <v>642</v>
      </c>
    </row>
    <row r="681" ht="15">
      <c r="T681" s="19">
        <f aca="true" t="shared" si="14" ref="T681:T744">T680+1</f>
        <v>643</v>
      </c>
    </row>
    <row r="682" ht="15">
      <c r="T682" s="19">
        <f t="shared" si="14"/>
        <v>644</v>
      </c>
    </row>
    <row r="683" ht="15">
      <c r="T683" s="19">
        <f t="shared" si="14"/>
        <v>645</v>
      </c>
    </row>
    <row r="684" ht="15">
      <c r="T684" s="19">
        <f t="shared" si="14"/>
        <v>646</v>
      </c>
    </row>
    <row r="685" ht="15">
      <c r="T685" s="19">
        <f t="shared" si="14"/>
        <v>647</v>
      </c>
    </row>
    <row r="686" ht="15">
      <c r="T686" s="19">
        <f t="shared" si="14"/>
        <v>648</v>
      </c>
    </row>
    <row r="687" ht="15">
      <c r="T687" s="19">
        <f t="shared" si="14"/>
        <v>649</v>
      </c>
    </row>
    <row r="688" ht="15">
      <c r="T688" s="19">
        <f t="shared" si="14"/>
        <v>650</v>
      </c>
    </row>
    <row r="689" ht="15">
      <c r="T689" s="19">
        <f t="shared" si="14"/>
        <v>651</v>
      </c>
    </row>
    <row r="690" ht="15">
      <c r="T690" s="19">
        <f t="shared" si="14"/>
        <v>652</v>
      </c>
    </row>
    <row r="691" ht="15">
      <c r="T691" s="19">
        <f t="shared" si="14"/>
        <v>653</v>
      </c>
    </row>
    <row r="692" ht="15">
      <c r="T692" s="19">
        <f t="shared" si="14"/>
        <v>654</v>
      </c>
    </row>
    <row r="693" ht="15">
      <c r="T693" s="19">
        <f t="shared" si="14"/>
        <v>655</v>
      </c>
    </row>
    <row r="694" ht="15">
      <c r="T694" s="19">
        <f t="shared" si="14"/>
        <v>656</v>
      </c>
    </row>
    <row r="695" ht="15">
      <c r="T695" s="19">
        <f t="shared" si="14"/>
        <v>657</v>
      </c>
    </row>
    <row r="696" ht="15">
      <c r="T696" s="19">
        <f t="shared" si="14"/>
        <v>658</v>
      </c>
    </row>
    <row r="697" ht="15">
      <c r="T697" s="19">
        <f t="shared" si="14"/>
        <v>659</v>
      </c>
    </row>
    <row r="698" ht="15">
      <c r="T698" s="19">
        <f t="shared" si="14"/>
        <v>660</v>
      </c>
    </row>
    <row r="699" ht="15">
      <c r="T699" s="19">
        <f t="shared" si="14"/>
        <v>661</v>
      </c>
    </row>
    <row r="700" ht="15">
      <c r="T700" s="19">
        <f t="shared" si="14"/>
        <v>662</v>
      </c>
    </row>
    <row r="701" ht="15">
      <c r="T701" s="19">
        <f t="shared" si="14"/>
        <v>663</v>
      </c>
    </row>
    <row r="702" ht="15">
      <c r="T702" s="19">
        <f t="shared" si="14"/>
        <v>664</v>
      </c>
    </row>
    <row r="703" ht="15">
      <c r="T703" s="19">
        <f t="shared" si="14"/>
        <v>665</v>
      </c>
    </row>
    <row r="704" ht="15">
      <c r="T704" s="19">
        <f t="shared" si="14"/>
        <v>666</v>
      </c>
    </row>
    <row r="705" ht="15">
      <c r="T705" s="19">
        <f t="shared" si="14"/>
        <v>667</v>
      </c>
    </row>
    <row r="706" ht="15">
      <c r="T706" s="19">
        <f t="shared" si="14"/>
        <v>668</v>
      </c>
    </row>
    <row r="707" ht="15">
      <c r="T707" s="19">
        <f t="shared" si="14"/>
        <v>669</v>
      </c>
    </row>
    <row r="708" ht="15">
      <c r="T708" s="19">
        <f t="shared" si="14"/>
        <v>670</v>
      </c>
    </row>
    <row r="709" ht="15">
      <c r="T709" s="19">
        <f t="shared" si="14"/>
        <v>671</v>
      </c>
    </row>
    <row r="710" ht="15">
      <c r="T710" s="19">
        <f t="shared" si="14"/>
        <v>672</v>
      </c>
    </row>
    <row r="711" ht="15">
      <c r="T711" s="19">
        <f t="shared" si="14"/>
        <v>673</v>
      </c>
    </row>
    <row r="712" ht="15">
      <c r="T712" s="19">
        <f t="shared" si="14"/>
        <v>674</v>
      </c>
    </row>
    <row r="713" ht="15">
      <c r="T713" s="19">
        <f t="shared" si="14"/>
        <v>675</v>
      </c>
    </row>
    <row r="714" ht="15">
      <c r="T714" s="19">
        <f t="shared" si="14"/>
        <v>676</v>
      </c>
    </row>
    <row r="715" ht="15">
      <c r="T715" s="19">
        <f t="shared" si="14"/>
        <v>677</v>
      </c>
    </row>
    <row r="716" ht="15">
      <c r="T716" s="19">
        <f t="shared" si="14"/>
        <v>678</v>
      </c>
    </row>
    <row r="717" ht="15">
      <c r="T717" s="19">
        <f t="shared" si="14"/>
        <v>679</v>
      </c>
    </row>
    <row r="718" ht="15">
      <c r="T718" s="19">
        <f t="shared" si="14"/>
        <v>680</v>
      </c>
    </row>
    <row r="719" ht="15">
      <c r="T719" s="19">
        <f t="shared" si="14"/>
        <v>681</v>
      </c>
    </row>
    <row r="720" ht="15">
      <c r="T720" s="19">
        <f t="shared" si="14"/>
        <v>682</v>
      </c>
    </row>
    <row r="721" ht="15">
      <c r="T721" s="19">
        <f t="shared" si="14"/>
        <v>683</v>
      </c>
    </row>
    <row r="722" ht="15">
      <c r="T722" s="19">
        <f t="shared" si="14"/>
        <v>684</v>
      </c>
    </row>
    <row r="723" ht="15">
      <c r="T723" s="19">
        <f t="shared" si="14"/>
        <v>685</v>
      </c>
    </row>
    <row r="724" ht="15">
      <c r="T724" s="19">
        <f t="shared" si="14"/>
        <v>686</v>
      </c>
    </row>
    <row r="725" ht="15">
      <c r="T725" s="19">
        <f t="shared" si="14"/>
        <v>687</v>
      </c>
    </row>
    <row r="726" ht="15">
      <c r="T726" s="19">
        <f t="shared" si="14"/>
        <v>688</v>
      </c>
    </row>
    <row r="727" ht="15">
      <c r="T727" s="19">
        <f t="shared" si="14"/>
        <v>689</v>
      </c>
    </row>
    <row r="728" ht="15">
      <c r="T728" s="19">
        <f t="shared" si="14"/>
        <v>690</v>
      </c>
    </row>
    <row r="729" ht="15">
      <c r="T729" s="19">
        <f t="shared" si="14"/>
        <v>691</v>
      </c>
    </row>
    <row r="730" ht="15">
      <c r="T730" s="19">
        <f t="shared" si="14"/>
        <v>692</v>
      </c>
    </row>
    <row r="731" ht="15">
      <c r="T731" s="19">
        <f t="shared" si="14"/>
        <v>693</v>
      </c>
    </row>
    <row r="732" ht="15">
      <c r="T732" s="19">
        <f t="shared" si="14"/>
        <v>694</v>
      </c>
    </row>
    <row r="733" ht="15">
      <c r="T733" s="19">
        <f t="shared" si="14"/>
        <v>695</v>
      </c>
    </row>
    <row r="734" ht="15">
      <c r="T734" s="19">
        <f t="shared" si="14"/>
        <v>696</v>
      </c>
    </row>
    <row r="735" ht="15">
      <c r="T735" s="19">
        <f t="shared" si="14"/>
        <v>697</v>
      </c>
    </row>
    <row r="736" ht="15">
      <c r="T736" s="19">
        <f t="shared" si="14"/>
        <v>698</v>
      </c>
    </row>
    <row r="737" ht="15">
      <c r="T737" s="19">
        <f t="shared" si="14"/>
        <v>699</v>
      </c>
    </row>
    <row r="738" ht="15">
      <c r="T738" s="19">
        <f t="shared" si="14"/>
        <v>700</v>
      </c>
    </row>
    <row r="739" ht="15">
      <c r="T739" s="19">
        <f t="shared" si="14"/>
        <v>701</v>
      </c>
    </row>
    <row r="740" ht="15">
      <c r="T740" s="19">
        <f t="shared" si="14"/>
        <v>702</v>
      </c>
    </row>
    <row r="741" ht="15">
      <c r="T741" s="19">
        <f t="shared" si="14"/>
        <v>703</v>
      </c>
    </row>
    <row r="742" ht="15">
      <c r="T742" s="19">
        <f t="shared" si="14"/>
        <v>704</v>
      </c>
    </row>
    <row r="743" ht="15">
      <c r="T743" s="19">
        <f t="shared" si="14"/>
        <v>705</v>
      </c>
    </row>
    <row r="744" ht="15">
      <c r="T744" s="19">
        <f t="shared" si="14"/>
        <v>706</v>
      </c>
    </row>
    <row r="745" ht="15">
      <c r="T745" s="19">
        <f aca="true" t="shared" si="15" ref="T745:T808">T744+1</f>
        <v>707</v>
      </c>
    </row>
    <row r="746" ht="15">
      <c r="T746" s="19">
        <f t="shared" si="15"/>
        <v>708</v>
      </c>
    </row>
    <row r="747" ht="15">
      <c r="T747" s="19">
        <f t="shared" si="15"/>
        <v>709</v>
      </c>
    </row>
    <row r="748" ht="15">
      <c r="T748" s="19">
        <f t="shared" si="15"/>
        <v>710</v>
      </c>
    </row>
    <row r="749" ht="15">
      <c r="T749" s="19">
        <f t="shared" si="15"/>
        <v>711</v>
      </c>
    </row>
    <row r="750" ht="15">
      <c r="T750" s="19">
        <f t="shared" si="15"/>
        <v>712</v>
      </c>
    </row>
    <row r="751" ht="15">
      <c r="T751" s="19">
        <f t="shared" si="15"/>
        <v>713</v>
      </c>
    </row>
    <row r="752" ht="15">
      <c r="T752" s="19">
        <f t="shared" si="15"/>
        <v>714</v>
      </c>
    </row>
    <row r="753" ht="15">
      <c r="T753" s="19">
        <f t="shared" si="15"/>
        <v>715</v>
      </c>
    </row>
    <row r="754" ht="15">
      <c r="T754" s="19">
        <f t="shared" si="15"/>
        <v>716</v>
      </c>
    </row>
    <row r="755" ht="15">
      <c r="T755" s="19">
        <f t="shared" si="15"/>
        <v>717</v>
      </c>
    </row>
    <row r="756" ht="15">
      <c r="T756" s="19">
        <f t="shared" si="15"/>
        <v>718</v>
      </c>
    </row>
    <row r="757" ht="15">
      <c r="T757" s="19">
        <f t="shared" si="15"/>
        <v>719</v>
      </c>
    </row>
    <row r="758" ht="15">
      <c r="T758" s="19">
        <f t="shared" si="15"/>
        <v>720</v>
      </c>
    </row>
    <row r="759" ht="15">
      <c r="T759" s="19">
        <f t="shared" si="15"/>
        <v>721</v>
      </c>
    </row>
    <row r="760" ht="15">
      <c r="T760" s="19">
        <f t="shared" si="15"/>
        <v>722</v>
      </c>
    </row>
    <row r="761" ht="15">
      <c r="T761" s="19">
        <f t="shared" si="15"/>
        <v>723</v>
      </c>
    </row>
    <row r="762" ht="15">
      <c r="T762" s="19">
        <f t="shared" si="15"/>
        <v>724</v>
      </c>
    </row>
    <row r="763" ht="15">
      <c r="T763" s="19">
        <f t="shared" si="15"/>
        <v>725</v>
      </c>
    </row>
    <row r="764" ht="15">
      <c r="T764" s="19">
        <f t="shared" si="15"/>
        <v>726</v>
      </c>
    </row>
    <row r="765" ht="15">
      <c r="T765" s="19">
        <f t="shared" si="15"/>
        <v>727</v>
      </c>
    </row>
    <row r="766" ht="15">
      <c r="T766" s="19">
        <f t="shared" si="15"/>
        <v>728</v>
      </c>
    </row>
    <row r="767" ht="15">
      <c r="T767" s="19">
        <f t="shared" si="15"/>
        <v>729</v>
      </c>
    </row>
    <row r="768" ht="15">
      <c r="T768" s="19">
        <f t="shared" si="15"/>
        <v>730</v>
      </c>
    </row>
    <row r="769" ht="15">
      <c r="T769" s="19">
        <f t="shared" si="15"/>
        <v>731</v>
      </c>
    </row>
    <row r="770" ht="15">
      <c r="T770" s="19">
        <f t="shared" si="15"/>
        <v>732</v>
      </c>
    </row>
    <row r="771" ht="15">
      <c r="T771" s="19">
        <f t="shared" si="15"/>
        <v>733</v>
      </c>
    </row>
    <row r="772" ht="15">
      <c r="T772" s="19">
        <f t="shared" si="15"/>
        <v>734</v>
      </c>
    </row>
    <row r="773" ht="15">
      <c r="T773" s="19">
        <f t="shared" si="15"/>
        <v>735</v>
      </c>
    </row>
    <row r="774" ht="15">
      <c r="T774" s="19">
        <f t="shared" si="15"/>
        <v>736</v>
      </c>
    </row>
    <row r="775" ht="15">
      <c r="T775" s="19">
        <f t="shared" si="15"/>
        <v>737</v>
      </c>
    </row>
    <row r="776" ht="15">
      <c r="T776" s="19">
        <f t="shared" si="15"/>
        <v>738</v>
      </c>
    </row>
    <row r="777" ht="15">
      <c r="T777" s="19">
        <f t="shared" si="15"/>
        <v>739</v>
      </c>
    </row>
    <row r="778" ht="15">
      <c r="T778" s="19">
        <f t="shared" si="15"/>
        <v>740</v>
      </c>
    </row>
    <row r="779" ht="15">
      <c r="T779" s="19">
        <f t="shared" si="15"/>
        <v>741</v>
      </c>
    </row>
    <row r="780" ht="15">
      <c r="T780" s="19">
        <f t="shared" si="15"/>
        <v>742</v>
      </c>
    </row>
    <row r="781" ht="15">
      <c r="T781" s="19">
        <f t="shared" si="15"/>
        <v>743</v>
      </c>
    </row>
    <row r="782" ht="15">
      <c r="T782" s="19">
        <f t="shared" si="15"/>
        <v>744</v>
      </c>
    </row>
    <row r="783" ht="15">
      <c r="T783" s="19">
        <f t="shared" si="15"/>
        <v>745</v>
      </c>
    </row>
    <row r="784" ht="15">
      <c r="T784" s="19">
        <f t="shared" si="15"/>
        <v>746</v>
      </c>
    </row>
    <row r="785" ht="15">
      <c r="T785" s="19">
        <f t="shared" si="15"/>
        <v>747</v>
      </c>
    </row>
    <row r="786" ht="15">
      <c r="T786" s="19">
        <f t="shared" si="15"/>
        <v>748</v>
      </c>
    </row>
    <row r="787" ht="15">
      <c r="T787" s="19">
        <f t="shared" si="15"/>
        <v>749</v>
      </c>
    </row>
    <row r="788" ht="15">
      <c r="T788" s="19">
        <f t="shared" si="15"/>
        <v>750</v>
      </c>
    </row>
    <row r="789" ht="15">
      <c r="T789" s="19">
        <f t="shared" si="15"/>
        <v>751</v>
      </c>
    </row>
    <row r="790" ht="15">
      <c r="T790" s="19">
        <f t="shared" si="15"/>
        <v>752</v>
      </c>
    </row>
    <row r="791" ht="15">
      <c r="T791" s="19">
        <f t="shared" si="15"/>
        <v>753</v>
      </c>
    </row>
    <row r="792" ht="15">
      <c r="T792" s="19">
        <f t="shared" si="15"/>
        <v>754</v>
      </c>
    </row>
    <row r="793" ht="15">
      <c r="T793" s="19">
        <f t="shared" si="15"/>
        <v>755</v>
      </c>
    </row>
    <row r="794" ht="15">
      <c r="T794" s="19">
        <f t="shared" si="15"/>
        <v>756</v>
      </c>
    </row>
    <row r="795" ht="15">
      <c r="T795" s="19">
        <f t="shared" si="15"/>
        <v>757</v>
      </c>
    </row>
    <row r="796" ht="15">
      <c r="T796" s="19">
        <f t="shared" si="15"/>
        <v>758</v>
      </c>
    </row>
    <row r="797" ht="15">
      <c r="T797" s="19">
        <f t="shared" si="15"/>
        <v>759</v>
      </c>
    </row>
    <row r="798" ht="15">
      <c r="T798" s="19">
        <f t="shared" si="15"/>
        <v>760</v>
      </c>
    </row>
    <row r="799" ht="15">
      <c r="T799" s="19">
        <f t="shared" si="15"/>
        <v>761</v>
      </c>
    </row>
    <row r="800" ht="15">
      <c r="T800" s="19">
        <f t="shared" si="15"/>
        <v>762</v>
      </c>
    </row>
    <row r="801" ht="15">
      <c r="T801" s="19">
        <f t="shared" si="15"/>
        <v>763</v>
      </c>
    </row>
    <row r="802" ht="15">
      <c r="T802" s="19">
        <f t="shared" si="15"/>
        <v>764</v>
      </c>
    </row>
    <row r="803" ht="15">
      <c r="T803" s="19">
        <f t="shared" si="15"/>
        <v>765</v>
      </c>
    </row>
    <row r="804" ht="15">
      <c r="T804" s="19">
        <f t="shared" si="15"/>
        <v>766</v>
      </c>
    </row>
    <row r="805" ht="15">
      <c r="T805" s="19">
        <f t="shared" si="15"/>
        <v>767</v>
      </c>
    </row>
    <row r="806" ht="15">
      <c r="T806" s="19">
        <f t="shared" si="15"/>
        <v>768</v>
      </c>
    </row>
    <row r="807" ht="15">
      <c r="T807" s="19">
        <f t="shared" si="15"/>
        <v>769</v>
      </c>
    </row>
    <row r="808" ht="15">
      <c r="T808" s="19">
        <f t="shared" si="15"/>
        <v>770</v>
      </c>
    </row>
    <row r="809" ht="15">
      <c r="T809" s="19">
        <f aca="true" t="shared" si="16" ref="T809:T872">T808+1</f>
        <v>771</v>
      </c>
    </row>
    <row r="810" ht="15">
      <c r="T810" s="19">
        <f t="shared" si="16"/>
        <v>772</v>
      </c>
    </row>
    <row r="811" ht="15">
      <c r="T811" s="19">
        <f t="shared" si="16"/>
        <v>773</v>
      </c>
    </row>
    <row r="812" ht="15">
      <c r="T812" s="19">
        <f t="shared" si="16"/>
        <v>774</v>
      </c>
    </row>
    <row r="813" ht="15">
      <c r="T813" s="19">
        <f t="shared" si="16"/>
        <v>775</v>
      </c>
    </row>
    <row r="814" ht="15">
      <c r="T814" s="19">
        <f t="shared" si="16"/>
        <v>776</v>
      </c>
    </row>
    <row r="815" ht="15">
      <c r="T815" s="19">
        <f t="shared" si="16"/>
        <v>777</v>
      </c>
    </row>
    <row r="816" ht="15">
      <c r="T816" s="19">
        <f t="shared" si="16"/>
        <v>778</v>
      </c>
    </row>
    <row r="817" ht="15">
      <c r="T817" s="19">
        <f t="shared" si="16"/>
        <v>779</v>
      </c>
    </row>
    <row r="818" ht="15">
      <c r="T818" s="19">
        <f t="shared" si="16"/>
        <v>780</v>
      </c>
    </row>
    <row r="819" ht="15">
      <c r="T819" s="19">
        <f t="shared" si="16"/>
        <v>781</v>
      </c>
    </row>
    <row r="820" ht="15">
      <c r="T820" s="19">
        <f t="shared" si="16"/>
        <v>782</v>
      </c>
    </row>
    <row r="821" ht="15">
      <c r="T821" s="19">
        <f t="shared" si="16"/>
        <v>783</v>
      </c>
    </row>
    <row r="822" ht="15">
      <c r="T822" s="19">
        <f t="shared" si="16"/>
        <v>784</v>
      </c>
    </row>
    <row r="823" ht="15">
      <c r="T823" s="19">
        <f t="shared" si="16"/>
        <v>785</v>
      </c>
    </row>
    <row r="824" ht="15">
      <c r="T824" s="19">
        <f t="shared" si="16"/>
        <v>786</v>
      </c>
    </row>
    <row r="825" ht="15">
      <c r="T825" s="19">
        <f t="shared" si="16"/>
        <v>787</v>
      </c>
    </row>
    <row r="826" ht="15">
      <c r="T826" s="19">
        <f t="shared" si="16"/>
        <v>788</v>
      </c>
    </row>
    <row r="827" ht="15">
      <c r="T827" s="19">
        <f t="shared" si="16"/>
        <v>789</v>
      </c>
    </row>
    <row r="828" ht="15">
      <c r="T828" s="19">
        <f t="shared" si="16"/>
        <v>790</v>
      </c>
    </row>
    <row r="829" ht="15">
      <c r="T829" s="19">
        <f t="shared" si="16"/>
        <v>791</v>
      </c>
    </row>
    <row r="830" ht="15">
      <c r="T830" s="19">
        <f t="shared" si="16"/>
        <v>792</v>
      </c>
    </row>
    <row r="831" ht="15">
      <c r="T831" s="19">
        <f t="shared" si="16"/>
        <v>793</v>
      </c>
    </row>
    <row r="832" ht="15">
      <c r="T832" s="19">
        <f t="shared" si="16"/>
        <v>794</v>
      </c>
    </row>
    <row r="833" ht="15">
      <c r="T833" s="19">
        <f t="shared" si="16"/>
        <v>795</v>
      </c>
    </row>
    <row r="834" ht="15">
      <c r="T834" s="19">
        <f t="shared" si="16"/>
        <v>796</v>
      </c>
    </row>
    <row r="835" ht="15">
      <c r="T835" s="19">
        <f t="shared" si="16"/>
        <v>797</v>
      </c>
    </row>
    <row r="836" ht="15">
      <c r="T836" s="19">
        <f t="shared" si="16"/>
        <v>798</v>
      </c>
    </row>
    <row r="837" ht="15">
      <c r="T837" s="19">
        <f t="shared" si="16"/>
        <v>799</v>
      </c>
    </row>
    <row r="838" ht="15">
      <c r="T838" s="19">
        <f t="shared" si="16"/>
        <v>800</v>
      </c>
    </row>
    <row r="839" ht="15">
      <c r="T839" s="19">
        <f t="shared" si="16"/>
        <v>801</v>
      </c>
    </row>
    <row r="840" ht="15">
      <c r="T840" s="19">
        <f t="shared" si="16"/>
        <v>802</v>
      </c>
    </row>
    <row r="841" ht="15">
      <c r="T841" s="19">
        <f t="shared" si="16"/>
        <v>803</v>
      </c>
    </row>
    <row r="842" ht="15">
      <c r="T842" s="19">
        <f t="shared" si="16"/>
        <v>804</v>
      </c>
    </row>
    <row r="843" ht="15">
      <c r="T843" s="19">
        <f t="shared" si="16"/>
        <v>805</v>
      </c>
    </row>
    <row r="844" ht="15">
      <c r="T844" s="19">
        <f t="shared" si="16"/>
        <v>806</v>
      </c>
    </row>
    <row r="845" ht="15">
      <c r="T845" s="19">
        <f t="shared" si="16"/>
        <v>807</v>
      </c>
    </row>
    <row r="846" ht="15">
      <c r="T846" s="19">
        <f t="shared" si="16"/>
        <v>808</v>
      </c>
    </row>
    <row r="847" ht="15">
      <c r="T847" s="19">
        <f t="shared" si="16"/>
        <v>809</v>
      </c>
    </row>
    <row r="848" ht="15">
      <c r="T848" s="19">
        <f t="shared" si="16"/>
        <v>810</v>
      </c>
    </row>
    <row r="849" ht="15">
      <c r="T849" s="19">
        <f t="shared" si="16"/>
        <v>811</v>
      </c>
    </row>
    <row r="850" ht="15">
      <c r="T850" s="19">
        <f t="shared" si="16"/>
        <v>812</v>
      </c>
    </row>
    <row r="851" ht="15">
      <c r="T851" s="19">
        <f t="shared" si="16"/>
        <v>813</v>
      </c>
    </row>
    <row r="852" ht="15">
      <c r="T852" s="19">
        <f t="shared" si="16"/>
        <v>814</v>
      </c>
    </row>
    <row r="853" ht="15">
      <c r="T853" s="19">
        <f t="shared" si="16"/>
        <v>815</v>
      </c>
    </row>
    <row r="854" ht="15">
      <c r="T854" s="19">
        <f t="shared" si="16"/>
        <v>816</v>
      </c>
    </row>
    <row r="855" ht="15">
      <c r="T855" s="19">
        <f t="shared" si="16"/>
        <v>817</v>
      </c>
    </row>
    <row r="856" ht="15">
      <c r="T856" s="19">
        <f t="shared" si="16"/>
        <v>818</v>
      </c>
    </row>
    <row r="857" ht="15">
      <c r="T857" s="19">
        <f t="shared" si="16"/>
        <v>819</v>
      </c>
    </row>
    <row r="858" ht="15">
      <c r="T858" s="19">
        <f t="shared" si="16"/>
        <v>820</v>
      </c>
    </row>
    <row r="859" ht="15">
      <c r="T859" s="19">
        <f t="shared" si="16"/>
        <v>821</v>
      </c>
    </row>
    <row r="860" ht="15">
      <c r="T860" s="19">
        <f t="shared" si="16"/>
        <v>822</v>
      </c>
    </row>
    <row r="861" ht="15">
      <c r="T861" s="19">
        <f t="shared" si="16"/>
        <v>823</v>
      </c>
    </row>
    <row r="862" ht="15">
      <c r="T862" s="19">
        <f t="shared" si="16"/>
        <v>824</v>
      </c>
    </row>
    <row r="863" ht="15">
      <c r="T863" s="19">
        <f t="shared" si="16"/>
        <v>825</v>
      </c>
    </row>
    <row r="864" ht="15">
      <c r="T864" s="19">
        <f t="shared" si="16"/>
        <v>826</v>
      </c>
    </row>
    <row r="865" ht="15">
      <c r="T865" s="19">
        <f t="shared" si="16"/>
        <v>827</v>
      </c>
    </row>
    <row r="866" ht="15">
      <c r="T866" s="19">
        <f t="shared" si="16"/>
        <v>828</v>
      </c>
    </row>
    <row r="867" ht="15">
      <c r="T867" s="19">
        <f t="shared" si="16"/>
        <v>829</v>
      </c>
    </row>
    <row r="868" ht="15">
      <c r="T868" s="19">
        <f t="shared" si="16"/>
        <v>830</v>
      </c>
    </row>
    <row r="869" ht="15">
      <c r="T869" s="19">
        <f t="shared" si="16"/>
        <v>831</v>
      </c>
    </row>
    <row r="870" ht="15">
      <c r="T870" s="19">
        <f t="shared" si="16"/>
        <v>832</v>
      </c>
    </row>
    <row r="871" ht="15">
      <c r="T871" s="19">
        <f t="shared" si="16"/>
        <v>833</v>
      </c>
    </row>
    <row r="872" ht="15">
      <c r="T872" s="19">
        <f t="shared" si="16"/>
        <v>834</v>
      </c>
    </row>
    <row r="873" ht="15">
      <c r="T873" s="19">
        <f aca="true" t="shared" si="17" ref="T873:T936">T872+1</f>
        <v>835</v>
      </c>
    </row>
    <row r="874" ht="15">
      <c r="T874" s="19">
        <f t="shared" si="17"/>
        <v>836</v>
      </c>
    </row>
    <row r="875" ht="15">
      <c r="T875" s="19">
        <f t="shared" si="17"/>
        <v>837</v>
      </c>
    </row>
    <row r="876" ht="15">
      <c r="T876" s="19">
        <f t="shared" si="17"/>
        <v>838</v>
      </c>
    </row>
    <row r="877" ht="15">
      <c r="T877" s="19">
        <f t="shared" si="17"/>
        <v>839</v>
      </c>
    </row>
    <row r="878" ht="15">
      <c r="T878" s="19">
        <f t="shared" si="17"/>
        <v>840</v>
      </c>
    </row>
    <row r="879" ht="15">
      <c r="T879" s="19">
        <f t="shared" si="17"/>
        <v>841</v>
      </c>
    </row>
    <row r="880" ht="15">
      <c r="T880" s="19">
        <f t="shared" si="17"/>
        <v>842</v>
      </c>
    </row>
    <row r="881" ht="15">
      <c r="T881" s="19">
        <f t="shared" si="17"/>
        <v>843</v>
      </c>
    </row>
    <row r="882" ht="15">
      <c r="T882" s="19">
        <f t="shared" si="17"/>
        <v>844</v>
      </c>
    </row>
    <row r="883" ht="15">
      <c r="T883" s="19">
        <f t="shared" si="17"/>
        <v>845</v>
      </c>
    </row>
    <row r="884" ht="15">
      <c r="T884" s="19">
        <f t="shared" si="17"/>
        <v>846</v>
      </c>
    </row>
    <row r="885" ht="15">
      <c r="T885" s="19">
        <f t="shared" si="17"/>
        <v>847</v>
      </c>
    </row>
    <row r="886" ht="15">
      <c r="T886" s="19">
        <f t="shared" si="17"/>
        <v>848</v>
      </c>
    </row>
    <row r="887" ht="15">
      <c r="T887" s="19">
        <f t="shared" si="17"/>
        <v>849</v>
      </c>
    </row>
    <row r="888" ht="15">
      <c r="T888" s="19">
        <f t="shared" si="17"/>
        <v>850</v>
      </c>
    </row>
    <row r="889" ht="15">
      <c r="T889" s="19">
        <f t="shared" si="17"/>
        <v>851</v>
      </c>
    </row>
    <row r="890" ht="15">
      <c r="T890" s="19">
        <f t="shared" si="17"/>
        <v>852</v>
      </c>
    </row>
    <row r="891" ht="15">
      <c r="T891" s="19">
        <f t="shared" si="17"/>
        <v>853</v>
      </c>
    </row>
    <row r="892" ht="15">
      <c r="T892" s="19">
        <f t="shared" si="17"/>
        <v>854</v>
      </c>
    </row>
    <row r="893" ht="15">
      <c r="T893" s="19">
        <f t="shared" si="17"/>
        <v>855</v>
      </c>
    </row>
    <row r="894" ht="15">
      <c r="T894" s="19">
        <f t="shared" si="17"/>
        <v>856</v>
      </c>
    </row>
    <row r="895" ht="15">
      <c r="T895" s="19">
        <f t="shared" si="17"/>
        <v>857</v>
      </c>
    </row>
    <row r="896" ht="15">
      <c r="T896" s="19">
        <f t="shared" si="17"/>
        <v>858</v>
      </c>
    </row>
    <row r="897" ht="15">
      <c r="T897" s="19">
        <f t="shared" si="17"/>
        <v>859</v>
      </c>
    </row>
    <row r="898" ht="15">
      <c r="T898" s="19">
        <f t="shared" si="17"/>
        <v>860</v>
      </c>
    </row>
    <row r="899" ht="15">
      <c r="T899" s="19">
        <f t="shared" si="17"/>
        <v>861</v>
      </c>
    </row>
    <row r="900" ht="15">
      <c r="T900" s="19">
        <f t="shared" si="17"/>
        <v>862</v>
      </c>
    </row>
    <row r="901" ht="15">
      <c r="T901" s="19">
        <f t="shared" si="17"/>
        <v>863</v>
      </c>
    </row>
    <row r="902" ht="15">
      <c r="T902" s="19">
        <f t="shared" si="17"/>
        <v>864</v>
      </c>
    </row>
    <row r="903" ht="15">
      <c r="T903" s="19">
        <f t="shared" si="17"/>
        <v>865</v>
      </c>
    </row>
    <row r="904" ht="15">
      <c r="T904" s="19">
        <f t="shared" si="17"/>
        <v>866</v>
      </c>
    </row>
    <row r="905" ht="15">
      <c r="T905" s="19">
        <f t="shared" si="17"/>
        <v>867</v>
      </c>
    </row>
    <row r="906" ht="15">
      <c r="T906" s="19">
        <f t="shared" si="17"/>
        <v>868</v>
      </c>
    </row>
    <row r="907" ht="15">
      <c r="T907" s="19">
        <f t="shared" si="17"/>
        <v>869</v>
      </c>
    </row>
    <row r="908" ht="15">
      <c r="T908" s="19">
        <f t="shared" si="17"/>
        <v>870</v>
      </c>
    </row>
    <row r="909" ht="15">
      <c r="T909" s="19">
        <f t="shared" si="17"/>
        <v>871</v>
      </c>
    </row>
    <row r="910" ht="15">
      <c r="T910" s="19">
        <f t="shared" si="17"/>
        <v>872</v>
      </c>
    </row>
    <row r="911" ht="15">
      <c r="T911" s="19">
        <f t="shared" si="17"/>
        <v>873</v>
      </c>
    </row>
    <row r="912" ht="15">
      <c r="T912" s="19">
        <f t="shared" si="17"/>
        <v>874</v>
      </c>
    </row>
    <row r="913" ht="15">
      <c r="T913" s="19">
        <f t="shared" si="17"/>
        <v>875</v>
      </c>
    </row>
    <row r="914" ht="15">
      <c r="T914" s="19">
        <f t="shared" si="17"/>
        <v>876</v>
      </c>
    </row>
    <row r="915" ht="15">
      <c r="T915" s="19">
        <f t="shared" si="17"/>
        <v>877</v>
      </c>
    </row>
    <row r="916" ht="15">
      <c r="T916" s="19">
        <f t="shared" si="17"/>
        <v>878</v>
      </c>
    </row>
    <row r="917" ht="15">
      <c r="T917" s="19">
        <f t="shared" si="17"/>
        <v>879</v>
      </c>
    </row>
    <row r="918" ht="15">
      <c r="T918" s="19">
        <f t="shared" si="17"/>
        <v>880</v>
      </c>
    </row>
    <row r="919" ht="15">
      <c r="T919" s="19">
        <f t="shared" si="17"/>
        <v>881</v>
      </c>
    </row>
    <row r="920" ht="15">
      <c r="T920" s="19">
        <f t="shared" si="17"/>
        <v>882</v>
      </c>
    </row>
    <row r="921" ht="15">
      <c r="T921" s="19">
        <f t="shared" si="17"/>
        <v>883</v>
      </c>
    </row>
    <row r="922" ht="15">
      <c r="T922" s="19">
        <f t="shared" si="17"/>
        <v>884</v>
      </c>
    </row>
    <row r="923" ht="15">
      <c r="T923" s="19">
        <f t="shared" si="17"/>
        <v>885</v>
      </c>
    </row>
    <row r="924" ht="15">
      <c r="T924" s="19">
        <f t="shared" si="17"/>
        <v>886</v>
      </c>
    </row>
    <row r="925" ht="15">
      <c r="T925" s="19">
        <f t="shared" si="17"/>
        <v>887</v>
      </c>
    </row>
    <row r="926" ht="15">
      <c r="T926" s="19">
        <f t="shared" si="17"/>
        <v>888</v>
      </c>
    </row>
    <row r="927" ht="15">
      <c r="T927" s="19">
        <f t="shared" si="17"/>
        <v>889</v>
      </c>
    </row>
    <row r="928" ht="15">
      <c r="T928" s="19">
        <f t="shared" si="17"/>
        <v>890</v>
      </c>
    </row>
    <row r="929" ht="15">
      <c r="T929" s="19">
        <f t="shared" si="17"/>
        <v>891</v>
      </c>
    </row>
    <row r="930" ht="15">
      <c r="T930" s="19">
        <f t="shared" si="17"/>
        <v>892</v>
      </c>
    </row>
    <row r="931" ht="15">
      <c r="T931" s="19">
        <f t="shared" si="17"/>
        <v>893</v>
      </c>
    </row>
    <row r="932" ht="15">
      <c r="T932" s="19">
        <f t="shared" si="17"/>
        <v>894</v>
      </c>
    </row>
    <row r="933" ht="15">
      <c r="T933" s="19">
        <f t="shared" si="17"/>
        <v>895</v>
      </c>
    </row>
    <row r="934" ht="15">
      <c r="T934" s="19">
        <f t="shared" si="17"/>
        <v>896</v>
      </c>
    </row>
    <row r="935" ht="15">
      <c r="T935" s="19">
        <f t="shared" si="17"/>
        <v>897</v>
      </c>
    </row>
    <row r="936" ht="15">
      <c r="T936" s="19">
        <f t="shared" si="17"/>
        <v>898</v>
      </c>
    </row>
    <row r="937" ht="15">
      <c r="T937" s="19">
        <f aca="true" t="shared" si="18" ref="T937:T1000">T936+1</f>
        <v>899</v>
      </c>
    </row>
    <row r="938" ht="15">
      <c r="T938" s="19">
        <f t="shared" si="18"/>
        <v>900</v>
      </c>
    </row>
    <row r="939" ht="15">
      <c r="T939" s="19">
        <f t="shared" si="18"/>
        <v>901</v>
      </c>
    </row>
    <row r="940" ht="15">
      <c r="T940" s="19">
        <f t="shared" si="18"/>
        <v>902</v>
      </c>
    </row>
    <row r="941" ht="15">
      <c r="T941" s="19">
        <f t="shared" si="18"/>
        <v>903</v>
      </c>
    </row>
    <row r="942" ht="15">
      <c r="T942" s="19">
        <f t="shared" si="18"/>
        <v>904</v>
      </c>
    </row>
    <row r="943" ht="15">
      <c r="T943" s="19">
        <f t="shared" si="18"/>
        <v>905</v>
      </c>
    </row>
    <row r="944" ht="15">
      <c r="T944" s="19">
        <f t="shared" si="18"/>
        <v>906</v>
      </c>
    </row>
    <row r="945" ht="15">
      <c r="T945" s="19">
        <f t="shared" si="18"/>
        <v>907</v>
      </c>
    </row>
    <row r="946" ht="15">
      <c r="T946" s="19">
        <f t="shared" si="18"/>
        <v>908</v>
      </c>
    </row>
    <row r="947" ht="15">
      <c r="T947" s="19">
        <f t="shared" si="18"/>
        <v>909</v>
      </c>
    </row>
    <row r="948" ht="15">
      <c r="T948" s="19">
        <f t="shared" si="18"/>
        <v>910</v>
      </c>
    </row>
    <row r="949" ht="15">
      <c r="T949" s="19">
        <f t="shared" si="18"/>
        <v>911</v>
      </c>
    </row>
    <row r="950" ht="15">
      <c r="T950" s="19">
        <f t="shared" si="18"/>
        <v>912</v>
      </c>
    </row>
    <row r="951" ht="15">
      <c r="T951" s="19">
        <f t="shared" si="18"/>
        <v>913</v>
      </c>
    </row>
    <row r="952" ht="15">
      <c r="T952" s="19">
        <f t="shared" si="18"/>
        <v>914</v>
      </c>
    </row>
    <row r="953" ht="15">
      <c r="T953" s="19">
        <f t="shared" si="18"/>
        <v>915</v>
      </c>
    </row>
    <row r="954" ht="15">
      <c r="T954" s="19">
        <f t="shared" si="18"/>
        <v>916</v>
      </c>
    </row>
    <row r="955" ht="15">
      <c r="T955" s="19">
        <f t="shared" si="18"/>
        <v>917</v>
      </c>
    </row>
    <row r="956" ht="15">
      <c r="T956" s="19">
        <f t="shared" si="18"/>
        <v>918</v>
      </c>
    </row>
    <row r="957" ht="15">
      <c r="T957" s="19">
        <f t="shared" si="18"/>
        <v>919</v>
      </c>
    </row>
    <row r="958" ht="15">
      <c r="T958" s="19">
        <f t="shared" si="18"/>
        <v>920</v>
      </c>
    </row>
    <row r="959" ht="15">
      <c r="T959" s="19">
        <f t="shared" si="18"/>
        <v>921</v>
      </c>
    </row>
    <row r="960" ht="15">
      <c r="T960" s="19">
        <f t="shared" si="18"/>
        <v>922</v>
      </c>
    </row>
    <row r="961" ht="15">
      <c r="T961" s="19">
        <f t="shared" si="18"/>
        <v>923</v>
      </c>
    </row>
    <row r="962" ht="15">
      <c r="T962" s="19">
        <f t="shared" si="18"/>
        <v>924</v>
      </c>
    </row>
    <row r="963" ht="15">
      <c r="T963" s="19">
        <f t="shared" si="18"/>
        <v>925</v>
      </c>
    </row>
    <row r="964" ht="15">
      <c r="T964" s="19">
        <f t="shared" si="18"/>
        <v>926</v>
      </c>
    </row>
    <row r="965" ht="15">
      <c r="T965" s="19">
        <f t="shared" si="18"/>
        <v>927</v>
      </c>
    </row>
    <row r="966" ht="15">
      <c r="T966" s="19">
        <f t="shared" si="18"/>
        <v>928</v>
      </c>
    </row>
    <row r="967" ht="15">
      <c r="T967" s="19">
        <f t="shared" si="18"/>
        <v>929</v>
      </c>
    </row>
    <row r="968" ht="15">
      <c r="T968" s="19">
        <f t="shared" si="18"/>
        <v>930</v>
      </c>
    </row>
    <row r="969" ht="15">
      <c r="T969" s="19">
        <f t="shared" si="18"/>
        <v>931</v>
      </c>
    </row>
    <row r="970" ht="15">
      <c r="T970" s="19">
        <f t="shared" si="18"/>
        <v>932</v>
      </c>
    </row>
    <row r="971" ht="15">
      <c r="T971" s="19">
        <f t="shared" si="18"/>
        <v>933</v>
      </c>
    </row>
    <row r="972" ht="15">
      <c r="T972" s="19">
        <f t="shared" si="18"/>
        <v>934</v>
      </c>
    </row>
    <row r="973" ht="15">
      <c r="T973" s="19">
        <f t="shared" si="18"/>
        <v>935</v>
      </c>
    </row>
    <row r="974" ht="15">
      <c r="T974" s="19">
        <f t="shared" si="18"/>
        <v>936</v>
      </c>
    </row>
    <row r="975" ht="15">
      <c r="T975" s="19">
        <f t="shared" si="18"/>
        <v>937</v>
      </c>
    </row>
    <row r="976" ht="15">
      <c r="T976" s="19">
        <f t="shared" si="18"/>
        <v>938</v>
      </c>
    </row>
    <row r="977" ht="15">
      <c r="T977" s="19">
        <f t="shared" si="18"/>
        <v>939</v>
      </c>
    </row>
    <row r="978" ht="15">
      <c r="T978" s="19">
        <f t="shared" si="18"/>
        <v>940</v>
      </c>
    </row>
    <row r="979" ht="15">
      <c r="T979" s="19">
        <f t="shared" si="18"/>
        <v>941</v>
      </c>
    </row>
    <row r="980" ht="15">
      <c r="T980" s="19">
        <f t="shared" si="18"/>
        <v>942</v>
      </c>
    </row>
    <row r="981" ht="15">
      <c r="T981" s="19">
        <f t="shared" si="18"/>
        <v>943</v>
      </c>
    </row>
    <row r="982" ht="15">
      <c r="T982" s="19">
        <f t="shared" si="18"/>
        <v>944</v>
      </c>
    </row>
    <row r="983" ht="15">
      <c r="T983" s="19">
        <f t="shared" si="18"/>
        <v>945</v>
      </c>
    </row>
    <row r="984" ht="15">
      <c r="T984" s="19">
        <f t="shared" si="18"/>
        <v>946</v>
      </c>
    </row>
    <row r="985" ht="15">
      <c r="T985" s="19">
        <f t="shared" si="18"/>
        <v>947</v>
      </c>
    </row>
    <row r="986" ht="15">
      <c r="T986" s="19">
        <f t="shared" si="18"/>
        <v>948</v>
      </c>
    </row>
    <row r="987" ht="15">
      <c r="T987" s="19">
        <f t="shared" si="18"/>
        <v>949</v>
      </c>
    </row>
    <row r="988" ht="15">
      <c r="T988" s="19">
        <f t="shared" si="18"/>
        <v>950</v>
      </c>
    </row>
    <row r="989" ht="15">
      <c r="T989" s="19">
        <f t="shared" si="18"/>
        <v>951</v>
      </c>
    </row>
    <row r="990" ht="15">
      <c r="T990" s="19">
        <f t="shared" si="18"/>
        <v>952</v>
      </c>
    </row>
    <row r="991" ht="15">
      <c r="T991" s="19">
        <f t="shared" si="18"/>
        <v>953</v>
      </c>
    </row>
    <row r="992" ht="15">
      <c r="T992" s="19">
        <f t="shared" si="18"/>
        <v>954</v>
      </c>
    </row>
    <row r="993" ht="15">
      <c r="T993" s="19">
        <f t="shared" si="18"/>
        <v>955</v>
      </c>
    </row>
    <row r="994" ht="15">
      <c r="T994" s="19">
        <f t="shared" si="18"/>
        <v>956</v>
      </c>
    </row>
    <row r="995" ht="15">
      <c r="T995" s="19">
        <f t="shared" si="18"/>
        <v>957</v>
      </c>
    </row>
    <row r="996" ht="15">
      <c r="T996" s="19">
        <f t="shared" si="18"/>
        <v>958</v>
      </c>
    </row>
    <row r="997" ht="15">
      <c r="T997" s="19">
        <f t="shared" si="18"/>
        <v>959</v>
      </c>
    </row>
    <row r="998" ht="15">
      <c r="T998" s="19">
        <f t="shared" si="18"/>
        <v>960</v>
      </c>
    </row>
    <row r="999" ht="15">
      <c r="T999" s="19">
        <f t="shared" si="18"/>
        <v>961</v>
      </c>
    </row>
    <row r="1000" ht="15">
      <c r="T1000" s="19">
        <f t="shared" si="18"/>
        <v>962</v>
      </c>
    </row>
    <row r="1001" ht="15">
      <c r="T1001" s="19">
        <f aca="true" t="shared" si="19" ref="T1001:T1038">T1000+1</f>
        <v>963</v>
      </c>
    </row>
    <row r="1002" ht="15">
      <c r="T1002" s="19">
        <f t="shared" si="19"/>
        <v>964</v>
      </c>
    </row>
    <row r="1003" ht="15">
      <c r="T1003" s="19">
        <f t="shared" si="19"/>
        <v>965</v>
      </c>
    </row>
    <row r="1004" ht="15">
      <c r="T1004" s="19">
        <f t="shared" si="19"/>
        <v>966</v>
      </c>
    </row>
    <row r="1005" ht="15">
      <c r="T1005" s="19">
        <f t="shared" si="19"/>
        <v>967</v>
      </c>
    </row>
    <row r="1006" ht="15">
      <c r="T1006" s="19">
        <f t="shared" si="19"/>
        <v>968</v>
      </c>
    </row>
    <row r="1007" ht="15">
      <c r="T1007" s="19">
        <f t="shared" si="19"/>
        <v>969</v>
      </c>
    </row>
    <row r="1008" ht="15">
      <c r="T1008" s="19">
        <f t="shared" si="19"/>
        <v>970</v>
      </c>
    </row>
    <row r="1009" ht="15">
      <c r="T1009" s="19">
        <f t="shared" si="19"/>
        <v>971</v>
      </c>
    </row>
    <row r="1010" ht="15">
      <c r="T1010" s="19">
        <f t="shared" si="19"/>
        <v>972</v>
      </c>
    </row>
    <row r="1011" ht="15">
      <c r="T1011" s="19">
        <f t="shared" si="19"/>
        <v>973</v>
      </c>
    </row>
    <row r="1012" ht="15">
      <c r="T1012" s="19">
        <f t="shared" si="19"/>
        <v>974</v>
      </c>
    </row>
    <row r="1013" ht="15">
      <c r="T1013" s="19">
        <f t="shared" si="19"/>
        <v>975</v>
      </c>
    </row>
    <row r="1014" ht="15">
      <c r="T1014" s="19">
        <f t="shared" si="19"/>
        <v>976</v>
      </c>
    </row>
    <row r="1015" ht="15">
      <c r="T1015" s="19">
        <f t="shared" si="19"/>
        <v>977</v>
      </c>
    </row>
    <row r="1016" ht="15">
      <c r="T1016" s="19">
        <f t="shared" si="19"/>
        <v>978</v>
      </c>
    </row>
    <row r="1017" ht="15">
      <c r="T1017" s="19">
        <f t="shared" si="19"/>
        <v>979</v>
      </c>
    </row>
    <row r="1018" ht="15">
      <c r="T1018" s="19">
        <f t="shared" si="19"/>
        <v>980</v>
      </c>
    </row>
    <row r="1019" ht="15">
      <c r="T1019" s="19">
        <f t="shared" si="19"/>
        <v>981</v>
      </c>
    </row>
    <row r="1020" ht="15">
      <c r="T1020" s="19">
        <f t="shared" si="19"/>
        <v>982</v>
      </c>
    </row>
    <row r="1021" ht="15">
      <c r="T1021" s="19">
        <f t="shared" si="19"/>
        <v>983</v>
      </c>
    </row>
    <row r="1022" ht="15">
      <c r="T1022" s="19">
        <f t="shared" si="19"/>
        <v>984</v>
      </c>
    </row>
    <row r="1023" ht="15">
      <c r="T1023" s="19">
        <f t="shared" si="19"/>
        <v>985</v>
      </c>
    </row>
    <row r="1024" ht="15">
      <c r="T1024" s="19">
        <f t="shared" si="19"/>
        <v>986</v>
      </c>
    </row>
    <row r="1025" ht="15">
      <c r="T1025" s="19">
        <f t="shared" si="19"/>
        <v>987</v>
      </c>
    </row>
    <row r="1026" ht="15">
      <c r="T1026" s="19">
        <f t="shared" si="19"/>
        <v>988</v>
      </c>
    </row>
    <row r="1027" ht="15">
      <c r="T1027" s="19">
        <f t="shared" si="19"/>
        <v>989</v>
      </c>
    </row>
    <row r="1028" ht="15">
      <c r="T1028" s="19">
        <f t="shared" si="19"/>
        <v>990</v>
      </c>
    </row>
    <row r="1029" ht="15">
      <c r="T1029" s="19">
        <f t="shared" si="19"/>
        <v>991</v>
      </c>
    </row>
    <row r="1030" ht="15">
      <c r="T1030" s="19">
        <f t="shared" si="19"/>
        <v>992</v>
      </c>
    </row>
    <row r="1031" ht="15">
      <c r="T1031" s="19">
        <f t="shared" si="19"/>
        <v>993</v>
      </c>
    </row>
    <row r="1032" ht="15">
      <c r="T1032" s="19">
        <f t="shared" si="19"/>
        <v>994</v>
      </c>
    </row>
    <row r="1033" ht="15">
      <c r="T1033" s="19">
        <f t="shared" si="19"/>
        <v>995</v>
      </c>
    </row>
    <row r="1034" ht="15">
      <c r="T1034" s="19">
        <f t="shared" si="19"/>
        <v>996</v>
      </c>
    </row>
    <row r="1035" ht="15">
      <c r="T1035" s="19">
        <f t="shared" si="19"/>
        <v>997</v>
      </c>
    </row>
    <row r="1036" ht="15">
      <c r="T1036" s="19">
        <f t="shared" si="19"/>
        <v>998</v>
      </c>
    </row>
    <row r="1037" ht="15">
      <c r="T1037" s="19">
        <f t="shared" si="19"/>
        <v>999</v>
      </c>
    </row>
    <row r="1038" ht="15">
      <c r="T1038" s="19">
        <f t="shared" si="19"/>
        <v>1000</v>
      </c>
    </row>
  </sheetData>
  <sheetProtection selectLockedCells="1"/>
  <mergeCells count="75">
    <mergeCell ref="N6:O6"/>
    <mergeCell ref="D3:F3"/>
    <mergeCell ref="D4:F4"/>
    <mergeCell ref="D5:F5"/>
    <mergeCell ref="D6:F6"/>
    <mergeCell ref="I5:J5"/>
    <mergeCell ref="I4:J4"/>
    <mergeCell ref="I3:J3"/>
    <mergeCell ref="G3:H3"/>
    <mergeCell ref="G4:H4"/>
    <mergeCell ref="G5:H5"/>
    <mergeCell ref="L3:L59"/>
    <mergeCell ref="G7:H7"/>
    <mergeCell ref="D8:F8"/>
    <mergeCell ref="F12:G12"/>
    <mergeCell ref="F15:G15"/>
    <mergeCell ref="F11:K11"/>
    <mergeCell ref="C11:E13"/>
    <mergeCell ref="C14:E14"/>
    <mergeCell ref="H15:I15"/>
    <mergeCell ref="H12:I12"/>
    <mergeCell ref="J12:K12"/>
    <mergeCell ref="D7:F7"/>
    <mergeCell ref="C33:E33"/>
    <mergeCell ref="C32:E32"/>
    <mergeCell ref="F28:G28"/>
    <mergeCell ref="H28:I28"/>
    <mergeCell ref="C20:E20"/>
    <mergeCell ref="C21:E21"/>
    <mergeCell ref="C25:E25"/>
    <mergeCell ref="J54:K54"/>
    <mergeCell ref="F58:I58"/>
    <mergeCell ref="J56:K56"/>
    <mergeCell ref="J58:K58"/>
    <mergeCell ref="F54:I54"/>
    <mergeCell ref="J52:K52"/>
    <mergeCell ref="H56:I56"/>
    <mergeCell ref="F56:G56"/>
    <mergeCell ref="C45:E45"/>
    <mergeCell ref="C44:E44"/>
    <mergeCell ref="C42:E42"/>
    <mergeCell ref="C34:E34"/>
    <mergeCell ref="F52:I52"/>
    <mergeCell ref="C43:E43"/>
    <mergeCell ref="C47:K47"/>
    <mergeCell ref="C26:E26"/>
    <mergeCell ref="C31:E31"/>
    <mergeCell ref="C51:E61"/>
    <mergeCell ref="C39:E39"/>
    <mergeCell ref="C38:E38"/>
    <mergeCell ref="C37:E37"/>
    <mergeCell ref="C36:E36"/>
    <mergeCell ref="C41:E41"/>
    <mergeCell ref="C40:E40"/>
    <mergeCell ref="C35:E35"/>
    <mergeCell ref="F60:I60"/>
    <mergeCell ref="J60:K60"/>
    <mergeCell ref="C50:E50"/>
    <mergeCell ref="C46:E46"/>
    <mergeCell ref="B2:L2"/>
    <mergeCell ref="H6:K6"/>
    <mergeCell ref="C30:E30"/>
    <mergeCell ref="C29:E29"/>
    <mergeCell ref="G9:H9"/>
    <mergeCell ref="I8:J8"/>
    <mergeCell ref="C23:E23"/>
    <mergeCell ref="C24:E24"/>
    <mergeCell ref="D27:E27"/>
    <mergeCell ref="I7:K7"/>
    <mergeCell ref="I9:J9"/>
    <mergeCell ref="C19:E19"/>
    <mergeCell ref="C18:E18"/>
    <mergeCell ref="C16:E16"/>
    <mergeCell ref="D17:E17"/>
    <mergeCell ref="C22:E22"/>
  </mergeCells>
  <conditionalFormatting sqref="D17:E17 D15">
    <cfRule type="expression" priority="47" dxfId="9" stopIfTrue="1">
      <formula>$C$14=$Q$38</formula>
    </cfRule>
    <cfRule type="expression" priority="60" dxfId="9" stopIfTrue="1">
      <formula>$C$14=$Q$41</formula>
    </cfRule>
  </conditionalFormatting>
  <conditionalFormatting sqref="F16:F17">
    <cfRule type="expression" priority="58" dxfId="9" stopIfTrue="1">
      <formula>$C$14=$Q$41</formula>
    </cfRule>
  </conditionalFormatting>
  <conditionalFormatting sqref="C15:C50 D15:K46 D48:K50 F14:K14 C19:E45">
    <cfRule type="expression" priority="54" dxfId="25" stopIfTrue="1">
      <formula>$C$14=$Q$39</formula>
    </cfRule>
  </conditionalFormatting>
  <conditionalFormatting sqref="F14:K26 F29:K45">
    <cfRule type="expression" priority="51" dxfId="9" stopIfTrue="1">
      <formula>$C$14=$Q$38</formula>
    </cfRule>
  </conditionalFormatting>
  <conditionalFormatting sqref="H14:I26 I29:K45 K14:K26">
    <cfRule type="expression" priority="46" dxfId="26" stopIfTrue="1">
      <formula>$C$14=$Q$40</formula>
    </cfRule>
  </conditionalFormatting>
  <conditionalFormatting sqref="D17:E17 D15:E15 C28 C18:E26 F14:K26 F29:K45">
    <cfRule type="expression" priority="39" dxfId="25" stopIfTrue="1">
      <formula>$C$14=$Q$38</formula>
    </cfRule>
  </conditionalFormatting>
  <conditionalFormatting sqref="C27:K27 C46:C47 D46:K46">
    <cfRule type="expression" priority="38" dxfId="27" stopIfTrue="1">
      <formula>$C$14=$Q$38</formula>
    </cfRule>
  </conditionalFormatting>
  <conditionalFormatting sqref="C50:K50">
    <cfRule type="expression" priority="33" dxfId="28" stopIfTrue="1">
      <formula>$C$14=$Q$38</formula>
    </cfRule>
  </conditionalFormatting>
  <conditionalFormatting sqref="F14:G14">
    <cfRule type="expression" priority="31" dxfId="25" stopIfTrue="1">
      <formula>$C$14=$Q$40</formula>
    </cfRule>
  </conditionalFormatting>
  <conditionalFormatting sqref="C29:E41 C19:E26">
    <cfRule type="containsText" priority="30" dxfId="29" operator="containsText" stopIfTrue="1" text="Click to Select">
      <formula>NOT(ISERROR(SEARCH("Click to Select",C19)))</formula>
    </cfRule>
  </conditionalFormatting>
  <conditionalFormatting sqref="C42:E45 C25:E26">
    <cfRule type="containsText" priority="28" dxfId="29" operator="containsText" stopIfTrue="1" text="Enter here if not in selection">
      <formula>NOT(ISERROR(SEARCH("Enter here if not in selection",C25)))</formula>
    </cfRule>
  </conditionalFormatting>
  <conditionalFormatting sqref="C29:E45">
    <cfRule type="expression" priority="24" dxfId="25" stopIfTrue="1">
      <formula>$Q$38=$C$14</formula>
    </cfRule>
  </conditionalFormatting>
  <conditionalFormatting sqref="C15:G17">
    <cfRule type="expression" priority="19" dxfId="25" stopIfTrue="1">
      <formula>$Q$41=$C$14</formula>
    </cfRule>
  </conditionalFormatting>
  <conditionalFormatting sqref="H14:K46">
    <cfRule type="expression" priority="12" dxfId="30" stopIfTrue="1">
      <formula>$C$14=$Q$40</formula>
    </cfRule>
  </conditionalFormatting>
  <conditionalFormatting sqref="H50:K50">
    <cfRule type="expression" priority="11" dxfId="20" stopIfTrue="1">
      <formula>$C$14=$Q$40</formula>
    </cfRule>
  </conditionalFormatting>
  <conditionalFormatting sqref="C19:E26">
    <cfRule type="expression" priority="10" dxfId="25" stopIfTrue="1">
      <formula>$C$14=$Q$38</formula>
    </cfRule>
  </conditionalFormatting>
  <conditionalFormatting sqref="F13:K13">
    <cfRule type="expression" priority="8" dxfId="25" stopIfTrue="1">
      <formula>$C$14=$Q$39</formula>
    </cfRule>
    <cfRule type="expression" priority="9" dxfId="26" stopIfTrue="1">
      <formula>$C$14=$Q$38</formula>
    </cfRule>
  </conditionalFormatting>
  <conditionalFormatting sqref="E15">
    <cfRule type="expression" priority="6" dxfId="25" stopIfTrue="1">
      <formula>$D$7=$O$5</formula>
    </cfRule>
  </conditionalFormatting>
  <conditionalFormatting sqref="F16">
    <cfRule type="expression" priority="5" dxfId="25" stopIfTrue="1">
      <formula>$D$7=$O$5</formula>
    </cfRule>
  </conditionalFormatting>
  <conditionalFormatting sqref="G13">
    <cfRule type="expression" priority="4" dxfId="26" stopIfTrue="1">
      <formula>$D$7=$O$5</formula>
    </cfRule>
  </conditionalFormatting>
  <conditionalFormatting sqref="I13">
    <cfRule type="expression" priority="3" dxfId="26" stopIfTrue="1">
      <formula>$D$7=$O$5</formula>
    </cfRule>
  </conditionalFormatting>
  <conditionalFormatting sqref="K13">
    <cfRule type="expression" priority="2" dxfId="26" stopIfTrue="1">
      <formula>$D$7=$O$5</formula>
    </cfRule>
  </conditionalFormatting>
  <conditionalFormatting sqref="J52:K52">
    <cfRule type="expression" priority="1" dxfId="31" stopIfTrue="1">
      <formula>$C$14=$Q$39</formula>
    </cfRule>
  </conditionalFormatting>
  <dataValidations count="10">
    <dataValidation type="list" allowBlank="1" showInputMessage="1" showErrorMessage="1" sqref="F12">
      <formula1>Years</formula1>
    </dataValidation>
    <dataValidation type="list" allowBlank="1" showInputMessage="1" showErrorMessage="1" sqref="C14">
      <formula1>Select_Income_Type</formula1>
    </dataValidation>
    <dataValidation type="list" allowBlank="1" showInputMessage="1" showErrorMessage="1" sqref="C20:C22">
      <formula1>INDIRECT($D$7)</formula1>
    </dataValidation>
    <dataValidation type="list" allowBlank="1" showInputMessage="1" showErrorMessage="1" error="You Must Choose From the List" sqref="C19">
      <formula1>INDIRECT($D$7)</formula1>
    </dataValidation>
    <dataValidation type="list" allowBlank="1" showInputMessage="1" showErrorMessage="1" error="You Must Choose From the List" sqref="C29:C38">
      <formula1>INDIRECT($G$10)</formula1>
    </dataValidation>
    <dataValidation type="list" allowBlank="1" showInputMessage="1" sqref="C23:C24">
      <formula1>INDIRECT($D$7)</formula1>
    </dataValidation>
    <dataValidation type="list" allowBlank="1" showInputMessage="1" error="You Must Choose From the List" sqref="C39:C41">
      <formula1>INDIRECT($G$10)</formula1>
    </dataValidation>
    <dataValidation type="list" allowBlank="1" showInputMessage="1" showErrorMessage="1" error="You Must Select From the List" sqref="D8:F8">
      <formula1>$S$38:$S$138</formula1>
    </dataValidation>
    <dataValidation type="list" allowBlank="1" showInputMessage="1" showErrorMessage="1" error="You Must Selct From the List" sqref="I9:J9">
      <formula1>$T$38:$T$1038</formula1>
    </dataValidation>
    <dataValidation type="list" allowBlank="1" showInputMessage="1" showErrorMessage="1" error="You Must Select From the List" sqref="D7:F7">
      <formula1>Property_Type</formula1>
    </dataValidation>
  </dataValidations>
  <hyperlinks>
    <hyperlink ref="H56:I56" r:id="rId1" display="Effective Tax Rate"/>
  </hyperlinks>
  <printOptions/>
  <pageMargins left="0.25" right="0.25" top="0.75" bottom="0.75" header="0.3" footer="0.3"/>
  <pageSetup fitToHeight="1" fitToWidth="1" horizontalDpi="300" verticalDpi="300" orientation="portrait" scale="66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Corrections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Thomas L. Hart</cp:lastModifiedBy>
  <cp:lastPrinted>2012-04-11T19:33:46Z</cp:lastPrinted>
  <dcterms:created xsi:type="dcterms:W3CDTF">2012-02-23T01:37:22Z</dcterms:created>
  <dcterms:modified xsi:type="dcterms:W3CDTF">2024-05-07T15:49:29Z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